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8960" windowHeight="8010"/>
  </bookViews>
  <sheets>
    <sheet name="Астраханьэнерго" sheetId="4" r:id="rId1"/>
    <sheet name="Волгоградэнерго" sheetId="5" r:id="rId2"/>
    <sheet name="Калмэнерго" sheetId="6" r:id="rId3"/>
    <sheet name="Ростовэнерго" sheetId="7" r:id="rId4"/>
  </sheets>
  <externalReferences>
    <externalReference r:id="rId5"/>
  </externalReferences>
  <definedNames>
    <definedName name="_xlnm.Print_Titles" localSheetId="0">Астраханьэнерго!$4:$5</definedName>
    <definedName name="_xlnm.Print_Titles" localSheetId="1">Волгоградэнерго!$4:$5</definedName>
    <definedName name="_xlnm.Print_Titles" localSheetId="3">Ростовэнерго!$4:$5</definedName>
    <definedName name="_xlnm.Print_Area" localSheetId="0">Астраханьэнерго!$A$1:$H$305</definedName>
    <definedName name="_xlnm.Print_Area" localSheetId="1">Волгоградэнерго!$A$1:$H$195</definedName>
    <definedName name="_xlnm.Print_Area" localSheetId="3">Ростовэнерго!$A$1:$H$178</definedName>
  </definedNames>
  <calcPr calcId="145621"/>
</workbook>
</file>

<file path=xl/calcChain.xml><?xml version="1.0" encoding="utf-8"?>
<calcChain xmlns="http://schemas.openxmlformats.org/spreadsheetml/2006/main">
  <c r="H158" i="7" l="1"/>
  <c r="H152" i="7"/>
  <c r="H146" i="7"/>
  <c r="H139" i="7"/>
  <c r="H132" i="7"/>
  <c r="H125" i="7"/>
  <c r="H118" i="7"/>
  <c r="H111" i="7"/>
  <c r="H97" i="7"/>
  <c r="H85" i="7"/>
  <c r="H73" i="7"/>
  <c r="H61" i="7"/>
  <c r="H49" i="7"/>
  <c r="H37" i="7"/>
  <c r="H25" i="7"/>
  <c r="H23" i="7"/>
  <c r="H13" i="7"/>
  <c r="D6" i="7"/>
  <c r="E6" i="7" s="1"/>
  <c r="F6" i="7" s="1"/>
  <c r="G6" i="7" s="1"/>
  <c r="H6" i="7" s="1"/>
  <c r="H183" i="6" l="1"/>
  <c r="H182" i="6"/>
  <c r="H164" i="6"/>
  <c r="H163" i="6"/>
  <c r="H162" i="6"/>
  <c r="H161" i="6"/>
  <c r="H157" i="6"/>
  <c r="H151" i="6"/>
  <c r="H150" i="6"/>
  <c r="H149" i="6"/>
  <c r="H143" i="6"/>
  <c r="H142" i="6"/>
  <c r="H141" i="6"/>
  <c r="H140" i="6"/>
  <c r="H139" i="6"/>
  <c r="H138" i="6"/>
  <c r="H137" i="6"/>
  <c r="H136" i="6"/>
  <c r="H135" i="6"/>
  <c r="H134" i="6"/>
  <c r="H130" i="6"/>
  <c r="H129" i="6"/>
  <c r="H128" i="6"/>
  <c r="H122" i="6"/>
  <c r="H121" i="6"/>
  <c r="H120" i="6"/>
  <c r="H119" i="6"/>
  <c r="H118" i="6"/>
  <c r="H113" i="6"/>
  <c r="H112" i="6"/>
  <c r="H133" i="6" s="1"/>
  <c r="H102" i="6"/>
  <c r="H101" i="6"/>
  <c r="H100" i="6"/>
  <c r="H98" i="6"/>
  <c r="H97" i="6" s="1"/>
  <c r="H90" i="6"/>
  <c r="H89" i="6"/>
  <c r="H88" i="6"/>
  <c r="H86" i="6"/>
  <c r="H85" i="6" s="1"/>
  <c r="H80" i="6"/>
  <c r="H78" i="6"/>
  <c r="H77" i="6"/>
  <c r="H76" i="6"/>
  <c r="H74" i="6"/>
  <c r="H73" i="6"/>
  <c r="G73" i="6"/>
  <c r="H66" i="6"/>
  <c r="H65" i="6"/>
  <c r="H64" i="6"/>
  <c r="H62" i="6"/>
  <c r="H61" i="6" s="1"/>
  <c r="H60" i="6"/>
  <c r="H56" i="6"/>
  <c r="H54" i="6"/>
  <c r="H52" i="6"/>
  <c r="H50" i="6"/>
  <c r="H49" i="6" s="1"/>
  <c r="H48" i="6"/>
  <c r="H44" i="6"/>
  <c r="H42" i="6"/>
  <c r="H40" i="6"/>
  <c r="H38" i="6"/>
  <c r="H37" i="6" s="1"/>
  <c r="H36" i="6"/>
  <c r="H24" i="6"/>
  <c r="H20" i="6"/>
  <c r="H18" i="6"/>
  <c r="H30" i="6" s="1"/>
  <c r="H16" i="6"/>
  <c r="H28" i="6" s="1"/>
  <c r="H14" i="6"/>
  <c r="H26" i="6" s="1"/>
  <c r="H13" i="6"/>
  <c r="E6" i="6"/>
  <c r="F6" i="6" s="1"/>
  <c r="G6" i="6" s="1"/>
  <c r="H6" i="6" s="1"/>
  <c r="D6" i="6"/>
  <c r="H25" i="6" l="1"/>
  <c r="H171" i="5" l="1"/>
  <c r="H165" i="5"/>
  <c r="H159" i="5"/>
  <c r="H153" i="5"/>
  <c r="H147" i="5"/>
  <c r="H141" i="5"/>
  <c r="H135" i="5"/>
  <c r="H129" i="5"/>
  <c r="H123" i="5"/>
  <c r="H117" i="5"/>
  <c r="H109" i="5"/>
  <c r="H103" i="5"/>
  <c r="H91" i="5"/>
  <c r="H85" i="5"/>
  <c r="H73" i="5"/>
  <c r="H61" i="5"/>
  <c r="H49" i="5"/>
  <c r="H37" i="5"/>
  <c r="H25" i="5"/>
  <c r="H13" i="5"/>
  <c r="E6" i="5"/>
  <c r="F6" i="5" s="1"/>
  <c r="G6" i="5" s="1"/>
  <c r="H6" i="5" s="1"/>
  <c r="D6" i="5"/>
  <c r="H297" i="4" l="1"/>
  <c r="H291" i="4"/>
  <c r="H283" i="4"/>
  <c r="H277" i="4"/>
  <c r="H232" i="4"/>
  <c r="H226" i="4"/>
  <c r="H220" i="4"/>
  <c r="H214" i="4"/>
  <c r="H170" i="4"/>
  <c r="H164" i="4"/>
  <c r="H158" i="4"/>
  <c r="H152" i="4"/>
  <c r="H137" i="4"/>
  <c r="H125" i="4"/>
  <c r="H112" i="4"/>
  <c r="H100" i="4"/>
  <c r="H87" i="4"/>
  <c r="H75" i="4"/>
  <c r="H63" i="4"/>
  <c r="H51" i="4"/>
  <c r="H38" i="4"/>
  <c r="H26" i="4"/>
  <c r="H14" i="4"/>
  <c r="E6" i="4"/>
  <c r="F6" i="4" s="1"/>
  <c r="G6" i="4" s="1"/>
  <c r="H6" i="4" s="1"/>
  <c r="D6" i="4"/>
</calcChain>
</file>

<file path=xl/sharedStrings.xml><?xml version="1.0" encoding="utf-8"?>
<sst xmlns="http://schemas.openxmlformats.org/spreadsheetml/2006/main" count="1641" uniqueCount="125">
  <si>
    <t xml:space="preserve"> Тарифное меню по ТП на 2015 год</t>
  </si>
  <si>
    <t>Форма № 2.18</t>
  </si>
  <si>
    <t>заполняется без НДС</t>
  </si>
  <si>
    <t>Дата и № принятия тарифного решения, дата публикации, источник публикации</t>
  </si>
  <si>
    <t xml:space="preserve">Категория присоединения </t>
  </si>
  <si>
    <t>Ед. изм.</t>
  </si>
  <si>
    <t>Ставка платы по категориям надежности, руб., без НДС</t>
  </si>
  <si>
    <t>Ставка платы*</t>
  </si>
  <si>
    <t>Диапазон мощности, кВт</t>
  </si>
  <si>
    <t>Уровень напряжения в точке присоединения, кВ</t>
  </si>
  <si>
    <t>I</t>
  </si>
  <si>
    <t>II</t>
  </si>
  <si>
    <t>III</t>
  </si>
  <si>
    <t xml:space="preserve">Отдельно указаываются ставки  (в соответствии с решением регулирующего органа):
</t>
  </si>
  <si>
    <t>1. ставки ПТП по льготным категориям потребителей</t>
  </si>
  <si>
    <t>2. ставки ПТП в разрезе мероприятий</t>
  </si>
  <si>
    <t>3. ставки ПТП по территориальным зонам</t>
  </si>
  <si>
    <t>Ставки ПТП за единицу максимальной мощности</t>
  </si>
  <si>
    <t>руб./кВт</t>
  </si>
  <si>
    <t>до 15 кВт включительно (не льготная категория заявителей)</t>
  </si>
  <si>
    <t>Подготовка и выдача сетевой организацией технических условий Заявителю (ТУ)</t>
  </si>
  <si>
    <t xml:space="preserve">Разработка сетевой организацией проектной документации по строительству "последней мили" </t>
  </si>
  <si>
    <t>Проверка сетевой организацией выполнения Заявителем ТУ</t>
  </si>
  <si>
    <t xml:space="preserve">Участие в осмотре должностным лицом Ростехнадзора присоединяемых Устройств Заявителя </t>
  </si>
  <si>
    <t>Фактические действия по присоединению и обеспечению работы Устройств в электрической сети</t>
  </si>
  <si>
    <t>Выполнение сетевой организацией мероприятий, связанных со строительством "последней мили"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</si>
  <si>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</si>
  <si>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</si>
  <si>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</si>
  <si>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РП -  распределительных пунктов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</si>
  <si>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</si>
  <si>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 xml:space="preserve">от 15 до 150 кВт включительно </t>
  </si>
  <si>
    <t>строительство воздушных линий (алюминиевые жилы)</t>
  </si>
  <si>
    <t>строительство кабельных линий (алюминиевые жилы)</t>
  </si>
  <si>
    <t xml:space="preserve">свыше 150 до 670 кВт включительно </t>
  </si>
  <si>
    <t>6-20</t>
  </si>
  <si>
    <t>более 670 кВт</t>
  </si>
  <si>
    <t>35</t>
  </si>
  <si>
    <t>110</t>
  </si>
  <si>
    <t>Стандартизированные тарифные ставки платы за технологическое присоединение</t>
  </si>
  <si>
    <t xml:space="preserve"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хозяйства, в расчете на 1 кВт максимальной мощности </t>
  </si>
  <si>
    <t>в т.ч.</t>
  </si>
  <si>
    <t>С2i Стандаризированная тарифная ставка на покрытие расходов на строительство воздушных линий электропередачи в расчете на 1 км линии, в т.ч.</t>
  </si>
  <si>
    <t>руб./км</t>
  </si>
  <si>
    <t>медные жилы</t>
  </si>
  <si>
    <t>алюминиевые жилы</t>
  </si>
  <si>
    <t>С3i Стандартизированная тарифная ставка на покрытие расходов  на строительство кабельных линий электропередачи в расчете на 1 км линии, в т.ч.</t>
  </si>
  <si>
    <t>С4 Стандаризированная тарифная ставка на покрытие расходов  на строительство подстанций, в т.ч.</t>
  </si>
  <si>
    <t>С4 Стандаризированная тарифная ставка на покрытие расходов  на строительство пунктов секционирования</t>
  </si>
  <si>
    <t xml:space="preserve">С4 Стандаризированная тарифная ставка на покрытие расходов  на строительство распределительных пунктов </t>
  </si>
  <si>
    <t xml:space="preserve"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хозяйства, в расчете на 1 кВт максимальной мощности, в т.ч. </t>
  </si>
  <si>
    <t>*в случае отсутствия деления по категориям надежности</t>
  </si>
  <si>
    <t xml:space="preserve"> Тарифное меню по ТП</t>
  </si>
  <si>
    <r>
      <t xml:space="preserve">Ставки ПТП за единицу максимальной мощности </t>
    </r>
    <r>
      <rPr>
        <b/>
        <sz val="11"/>
        <color theme="1"/>
        <rFont val="Times New Roman"/>
        <family val="1"/>
        <charset val="204"/>
      </rPr>
      <t xml:space="preserve">до 15 кВт </t>
    </r>
    <r>
      <rPr>
        <sz val="11"/>
        <color theme="1"/>
        <rFont val="Times New Roman"/>
        <family val="1"/>
        <charset val="204"/>
      </rPr>
      <t>(не льготная категория)</t>
    </r>
  </si>
  <si>
    <t>руб./кВт.</t>
  </si>
  <si>
    <t>строительство воздушных линий (материал провода - алюминиевые жилы)</t>
  </si>
  <si>
    <t>строительство кабельных линий (материал кабеля - алюминевые жилы)</t>
  </si>
  <si>
    <r>
      <t>Ставки ПТП за единицу максимальной мощности</t>
    </r>
    <r>
      <rPr>
        <b/>
        <sz val="11"/>
        <color theme="1"/>
        <rFont val="Times New Roman"/>
        <family val="1"/>
        <charset val="204"/>
      </rPr>
      <t xml:space="preserve"> до 15 кВт (не льготная категория)</t>
    </r>
  </si>
  <si>
    <r>
      <t xml:space="preserve">Ставки ПТП за единицу максимальной мощности от </t>
    </r>
    <r>
      <rPr>
        <b/>
        <sz val="11"/>
        <color theme="1"/>
        <rFont val="Times New Roman"/>
        <family val="1"/>
        <charset val="204"/>
      </rPr>
      <t xml:space="preserve">15 кВт до 150 кВт </t>
    </r>
  </si>
  <si>
    <r>
      <t xml:space="preserve">Ставки ПТП за единицу максимальной мощности </t>
    </r>
    <r>
      <rPr>
        <b/>
        <sz val="11"/>
        <color theme="1"/>
        <rFont val="Times New Roman"/>
        <family val="1"/>
        <charset val="204"/>
      </rPr>
      <t xml:space="preserve">от 15 кВт до 150 кВт </t>
    </r>
  </si>
  <si>
    <r>
      <t xml:space="preserve">Ставки ПТП за единицу максимальной мощности от </t>
    </r>
    <r>
      <rPr>
        <b/>
        <sz val="11"/>
        <color theme="1"/>
        <rFont val="Times New Roman"/>
        <family val="1"/>
        <charset val="204"/>
      </rPr>
      <t xml:space="preserve">150 кВт до 670 кВт </t>
    </r>
  </si>
  <si>
    <r>
      <t xml:space="preserve">Ставки ПТП за единицу максимальной мощности </t>
    </r>
    <r>
      <rPr>
        <b/>
        <sz val="11"/>
        <color theme="1"/>
        <rFont val="Times New Roman"/>
        <family val="1"/>
        <charset val="204"/>
      </rPr>
      <t xml:space="preserve">от 150 кВт до 670 кВт </t>
    </r>
  </si>
  <si>
    <r>
      <t xml:space="preserve">Ставки ПТП за единицу максимальной мощности </t>
    </r>
    <r>
      <rPr>
        <b/>
        <sz val="11"/>
        <color theme="1"/>
        <rFont val="Times New Roman"/>
        <family val="1"/>
        <charset val="204"/>
      </rPr>
      <t xml:space="preserve">не менее  670  кВт </t>
    </r>
  </si>
  <si>
    <t xml:space="preserve">  110</t>
  </si>
  <si>
    <r>
      <rPr>
        <b/>
        <sz val="11"/>
        <color theme="1"/>
        <rFont val="Times New Roman"/>
        <family val="1"/>
        <charset val="204"/>
      </rPr>
      <t>С1</t>
    </r>
    <r>
      <rPr>
        <sz val="11"/>
        <color theme="1"/>
        <rFont val="Times New Roman"/>
        <family val="1"/>
        <charset val="204"/>
      </rPr>
      <t xml:space="preserve">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хозяйства, в расчете на 1 кВт максимальной мощности </t>
    </r>
  </si>
  <si>
    <r>
      <rPr>
        <b/>
        <sz val="11"/>
        <color theme="1"/>
        <rFont val="Times New Roman"/>
        <family val="1"/>
        <charset val="204"/>
      </rPr>
      <t xml:space="preserve">до 15 кВт </t>
    </r>
    <r>
      <rPr>
        <sz val="11"/>
        <color theme="1"/>
        <rFont val="Times New Roman"/>
        <family val="1"/>
        <charset val="204"/>
      </rPr>
      <t>(не льготная категория)</t>
    </r>
  </si>
  <si>
    <t xml:space="preserve"> до 15 кВт (не льготная категория)</t>
  </si>
  <si>
    <t>6  20</t>
  </si>
  <si>
    <r>
      <t xml:space="preserve"> от </t>
    </r>
    <r>
      <rPr>
        <b/>
        <sz val="11"/>
        <color theme="1"/>
        <rFont val="Times New Roman"/>
        <family val="1"/>
        <charset val="204"/>
      </rPr>
      <t xml:space="preserve">15 кВт до 150 кВт </t>
    </r>
  </si>
  <si>
    <t xml:space="preserve">от 15 кВт до 150 кВт </t>
  </si>
  <si>
    <t>6   20</t>
  </si>
  <si>
    <r>
      <t xml:space="preserve"> от </t>
    </r>
    <r>
      <rPr>
        <b/>
        <sz val="11"/>
        <color theme="1"/>
        <rFont val="Times New Roman"/>
        <family val="1"/>
        <charset val="204"/>
      </rPr>
      <t xml:space="preserve">150 кВт до 670 кВт 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</si>
  <si>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от 150 кВт до 670 кВт 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</si>
  <si>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не менее  670  кВт </t>
    </r>
  </si>
  <si>
    <t>С2 Стандаризированная тарифная ставка на покрытие расходов на строительство воздушных линий электропередачи в расчете на 1 км линии</t>
  </si>
  <si>
    <t xml:space="preserve">Строительство 1 км воздушных линий электропередач для присоединения заявителей </t>
  </si>
  <si>
    <t>руб/км</t>
  </si>
  <si>
    <t>С3  Стандартизированная тарифная ставка на покрытие расходов  на строительство кабельных линий электропередачи в расчете на 1 км линии</t>
  </si>
  <si>
    <t xml:space="preserve">Строительство 1 км кабельных линий электропередач для присоединения заявителей </t>
  </si>
  <si>
    <t xml:space="preserve">Строительство 1 км кабельных  линий электропередач для присоединения заявителей </t>
  </si>
  <si>
    <t>С4 Стандаризированная тарифная ставка на покрытие расходов  на строительство подстанций</t>
  </si>
  <si>
    <t xml:space="preserve">в т.ч. </t>
  </si>
  <si>
    <t>руб/ед</t>
  </si>
  <si>
    <t>строительство комплексных трансформаторных подстанций (КТП), распределительных трансформаторных подстанций (РТП) с классом напряжения до 35 кВ</t>
  </si>
  <si>
    <t>руб/кВт</t>
  </si>
  <si>
    <t>строительство центров питания, подстанций классом напряжения 35 кВ и выше (ПС)</t>
  </si>
  <si>
    <t>Филиал ОАО "МРСК Юга"-"Калмэнерго"</t>
  </si>
  <si>
    <t>Ставки ПТП за единицу максимальной мощности для категории заявителей  до 15 кВт включительно   (не льготная категория заявителей)</t>
  </si>
  <si>
    <t xml:space="preserve">Ставки ПТП за единицу максимальной мощности для категории заявителей  от 15 до 150 кВт     </t>
  </si>
  <si>
    <t xml:space="preserve">Ставки ПТП за единицу максимальной мощности для категории заявителей  от 150 и менее 670 кВт     </t>
  </si>
  <si>
    <t xml:space="preserve">Ставки ПТП за единицу максимальной мощности для категории заявителей  не менее 670 кВт     </t>
  </si>
  <si>
    <t>до 15 кВт включительно (не льготники)</t>
  </si>
  <si>
    <t>от 15 до 150 кВт включительно</t>
  </si>
  <si>
    <t>от 150 и менее 670 кВт</t>
  </si>
  <si>
    <t>не менее 670 кВт</t>
  </si>
  <si>
    <t>С2i Стандаризированная тарифная ставка на покрытие расходов на строительство воздушных линий электропередачи в расчете на 1 км линии</t>
  </si>
  <si>
    <t>от 670 кВт до 890 кВт</t>
  </si>
  <si>
    <t>от 890 до 8900 кВт</t>
  </si>
  <si>
    <t>С3i Стандартизированная тарифная ставка на покрытие расходов  на строительство кабельных линий электропередачи в расчете на 1 км линии</t>
  </si>
  <si>
    <t>…………………</t>
  </si>
  <si>
    <t>………………..</t>
  </si>
  <si>
    <t>Филиал ОАО "МРСК Юга" - "Ростовэнерго"</t>
  </si>
  <si>
    <t>Тарифное предложение</t>
  </si>
  <si>
    <r>
      <t xml:space="preserve">Ставки ПТП за единицу максимальной мощности </t>
    </r>
    <r>
      <rPr>
        <b/>
        <sz val="11"/>
        <color theme="1"/>
        <rFont val="Times New Roman"/>
        <family val="1"/>
        <charset val="204"/>
      </rPr>
      <t>до 15 кВт включительно (не льготная категория)</t>
    </r>
  </si>
  <si>
    <t>х</t>
  </si>
  <si>
    <r>
      <t>Ставки ПТП за единицу максимальной мощности</t>
    </r>
    <r>
      <rPr>
        <b/>
        <sz val="11"/>
        <color theme="1"/>
        <rFont val="Times New Roman"/>
        <family val="1"/>
        <charset val="204"/>
      </rPr>
      <t xml:space="preserve"> от 15 до 150 кВт</t>
    </r>
  </si>
  <si>
    <t>0,4</t>
  </si>
  <si>
    <r>
      <t xml:space="preserve">Ставки ПТП за единицу максимальной мощности </t>
    </r>
    <r>
      <rPr>
        <b/>
        <sz val="11"/>
        <color theme="1"/>
        <rFont val="Times New Roman"/>
        <family val="1"/>
        <charset val="204"/>
      </rPr>
      <t>от 15 до 150 кВт</t>
    </r>
  </si>
  <si>
    <t>6 - 20</t>
  </si>
  <si>
    <t>строительство центров питания, подстанций классом напряжения 35 кВ и выше</t>
  </si>
  <si>
    <r>
      <t xml:space="preserve">Ставки ПТП за единицу максимальной мощности </t>
    </r>
    <r>
      <rPr>
        <b/>
        <sz val="11"/>
        <color theme="1"/>
        <rFont val="Times New Roman"/>
        <family val="1"/>
        <charset val="204"/>
      </rPr>
      <t>свыше от 150 до 670 кВт</t>
    </r>
  </si>
  <si>
    <r>
      <t xml:space="preserve">Ставки ПТП за единицу максимальной мощности </t>
    </r>
    <r>
      <rPr>
        <b/>
        <sz val="11"/>
        <color theme="1"/>
        <rFont val="Times New Roman"/>
        <family val="1"/>
        <charset val="204"/>
      </rPr>
      <t>более 670 кВт</t>
    </r>
  </si>
  <si>
    <t>от 150 до 670 кВт включительно</t>
  </si>
  <si>
    <t>не менее 670 кВт включительно</t>
  </si>
  <si>
    <r>
      <rPr>
        <b/>
        <sz val="11"/>
        <color theme="1"/>
        <rFont val="Times New Roman"/>
        <family val="1"/>
        <charset val="204"/>
      </rPr>
      <t>С2</t>
    </r>
    <r>
      <rPr>
        <sz val="11"/>
        <color theme="1"/>
        <rFont val="Times New Roman"/>
        <family val="1"/>
        <charset val="204"/>
      </rPr>
      <t>i Стандаризированная тарифная ставка на покрытие расходов на строительство воздушных линий электропередачи в расчете на 1 км линии</t>
    </r>
  </si>
  <si>
    <r>
      <rPr>
        <b/>
        <sz val="11"/>
        <color theme="1"/>
        <rFont val="Times New Roman"/>
        <family val="1"/>
        <charset val="204"/>
      </rPr>
      <t>С3</t>
    </r>
    <r>
      <rPr>
        <sz val="11"/>
        <color theme="1"/>
        <rFont val="Times New Roman"/>
        <family val="1"/>
        <charset val="204"/>
      </rPr>
      <t>i Стандартизированная тарифная ставка на покрытие расходов  на строительство кабельных линий электропередачи в расчете на 1 км линии</t>
    </r>
  </si>
  <si>
    <r>
      <rPr>
        <b/>
        <sz val="11"/>
        <rFont val="Times New Roman"/>
        <family val="1"/>
        <charset val="204"/>
      </rPr>
      <t>С4</t>
    </r>
    <r>
      <rPr>
        <sz val="11"/>
        <rFont val="Times New Roman"/>
        <family val="1"/>
        <charset val="204"/>
      </rPr>
      <t xml:space="preserve"> Стандаризированная тарифная ставка на покрытие расходов на пунктов секционирования</t>
    </r>
  </si>
  <si>
    <t>0,4 и 6-20</t>
  </si>
  <si>
    <r>
      <rPr>
        <b/>
        <sz val="11"/>
        <rFont val="Times New Roman"/>
        <family val="1"/>
        <charset val="204"/>
      </rPr>
      <t xml:space="preserve">С4 </t>
    </r>
    <r>
      <rPr>
        <sz val="11"/>
        <rFont val="Times New Roman"/>
        <family val="1"/>
        <charset val="204"/>
      </rPr>
      <t>Стандаризированная тарифная ставка на покрытие расходов  на строительство подстанций</t>
    </r>
  </si>
  <si>
    <t>35 и 110</t>
  </si>
  <si>
    <t>Филиал ОАО "МРСК Юга"-"Волгоградэнерго"</t>
  </si>
  <si>
    <t>Филиал ОАО "МРСК Юга" - "Астраханьэнерго"</t>
  </si>
  <si>
    <t xml:space="preserve">Филиал ОАО "МРСК Юга" - "Астраханьэнерго"  </t>
  </si>
  <si>
    <t>Филиал ОАО "МРСК Юга-Волгоградэнерго"</t>
  </si>
  <si>
    <t xml:space="preserve">Филиал ОАО "МРСК Юга" - "Ростовэнерго"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</si>
</sst>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0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left"/>
    </xf>
    <xf numFmtId="0" fontId="4" fillId="0" borderId="0" xfId="1" applyFont="1" applyFill="1"/>
    <xf numFmtId="0" fontId="3" fillId="0" borderId="0" xfId="1" applyFont="1" applyFill="1" applyAlignment="1">
      <alignment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0" fontId="9" fillId="0" borderId="2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11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wrapText="1"/>
    </xf>
    <xf numFmtId="0" fontId="9" fillId="0" borderId="7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wrapText="1"/>
    </xf>
    <xf numFmtId="0" fontId="4" fillId="0" borderId="19" xfId="1" applyFont="1" applyFill="1" applyBorder="1" applyAlignment="1">
      <alignment wrapText="1"/>
    </xf>
    <xf numFmtId="0" fontId="9" fillId="0" borderId="11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 wrapText="1"/>
    </xf>
    <xf numFmtId="0" fontId="9" fillId="0" borderId="12" xfId="1" applyFont="1" applyFill="1" applyBorder="1" applyAlignment="1">
      <alignment vertical="center" wrapText="1"/>
    </xf>
    <xf numFmtId="0" fontId="4" fillId="0" borderId="11" xfId="1" applyFont="1" applyFill="1" applyBorder="1" applyAlignment="1"/>
    <xf numFmtId="2" fontId="9" fillId="0" borderId="11" xfId="2" applyNumberFormat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vertical="center" wrapText="1"/>
    </xf>
    <xf numFmtId="0" fontId="9" fillId="0" borderId="21" xfId="1" applyFont="1" applyFill="1" applyBorder="1" applyAlignment="1">
      <alignment vertical="center" wrapText="1"/>
    </xf>
    <xf numFmtId="0" fontId="4" fillId="0" borderId="20" xfId="1" applyFont="1" applyFill="1" applyBorder="1" applyAlignment="1"/>
    <xf numFmtId="2" fontId="11" fillId="0" borderId="20" xfId="2" applyNumberFormat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vertical="center" wrapText="1"/>
    </xf>
    <xf numFmtId="0" fontId="9" fillId="0" borderId="17" xfId="1" applyFont="1" applyFill="1" applyBorder="1" applyAlignment="1">
      <alignment vertical="center" wrapText="1"/>
    </xf>
    <xf numFmtId="0" fontId="9" fillId="0" borderId="18" xfId="1" applyFont="1" applyFill="1" applyBorder="1" applyAlignment="1">
      <alignment vertical="center" wrapText="1"/>
    </xf>
    <xf numFmtId="0" fontId="4" fillId="0" borderId="17" xfId="1" applyFont="1" applyFill="1" applyBorder="1" applyAlignment="1"/>
    <xf numFmtId="2" fontId="4" fillId="3" borderId="17" xfId="1" applyNumberFormat="1" applyFont="1" applyFill="1" applyBorder="1" applyAlignment="1">
      <alignment horizontal="center"/>
    </xf>
    <xf numFmtId="0" fontId="12" fillId="2" borderId="16" xfId="1" applyFont="1" applyFill="1" applyBorder="1" applyAlignment="1">
      <alignment vertical="center" wrapText="1"/>
    </xf>
    <xf numFmtId="2" fontId="4" fillId="0" borderId="17" xfId="1" applyNumberFormat="1" applyFont="1" applyFill="1" applyBorder="1" applyAlignment="1">
      <alignment horizontal="center"/>
    </xf>
    <xf numFmtId="0" fontId="12" fillId="2" borderId="16" xfId="1" applyFont="1" applyFill="1" applyBorder="1" applyAlignment="1">
      <alignment horizontal="left" vertical="center" wrapText="1"/>
    </xf>
    <xf numFmtId="2" fontId="9" fillId="0" borderId="17" xfId="2" applyNumberFormat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right" vertical="center" wrapText="1"/>
    </xf>
    <xf numFmtId="0" fontId="12" fillId="2" borderId="23" xfId="1" applyFont="1" applyFill="1" applyBorder="1" applyAlignment="1">
      <alignment horizontal="right" vertical="center" wrapText="1"/>
    </xf>
    <xf numFmtId="0" fontId="4" fillId="0" borderId="24" xfId="1" applyFont="1" applyFill="1" applyBorder="1" applyAlignment="1">
      <alignment horizontal="center" vertical="center"/>
    </xf>
    <xf numFmtId="0" fontId="4" fillId="0" borderId="11" xfId="1" applyFont="1" applyFill="1" applyBorder="1"/>
    <xf numFmtId="2" fontId="11" fillId="0" borderId="11" xfId="2" applyNumberFormat="1" applyFont="1" applyFill="1" applyBorder="1" applyAlignment="1">
      <alignment horizontal="center" vertical="center" wrapText="1"/>
    </xf>
    <xf numFmtId="2" fontId="9" fillId="3" borderId="17" xfId="2" applyNumberFormat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right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vertical="center" wrapText="1"/>
    </xf>
    <xf numFmtId="0" fontId="9" fillId="0" borderId="19" xfId="1" applyFont="1" applyFill="1" applyBorder="1" applyAlignment="1">
      <alignment vertical="center" wrapText="1"/>
    </xf>
    <xf numFmtId="0" fontId="4" fillId="0" borderId="6" xfId="1" applyFont="1" applyFill="1" applyBorder="1" applyAlignment="1"/>
    <xf numFmtId="2" fontId="9" fillId="3" borderId="6" xfId="2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49" fontId="9" fillId="0" borderId="15" xfId="1" applyNumberFormat="1" applyFont="1" applyFill="1" applyBorder="1" applyAlignment="1">
      <alignment horizontal="center" vertical="center" wrapText="1"/>
    </xf>
    <xf numFmtId="0" fontId="4" fillId="0" borderId="20" xfId="1" applyFont="1" applyFill="1" applyBorder="1"/>
    <xf numFmtId="0" fontId="4" fillId="0" borderId="17" xfId="1" applyFont="1" applyFill="1" applyBorder="1"/>
    <xf numFmtId="0" fontId="9" fillId="0" borderId="9" xfId="1" applyFont="1" applyFill="1" applyBorder="1" applyAlignment="1">
      <alignment vertical="center" wrapText="1"/>
    </xf>
    <xf numFmtId="0" fontId="9" fillId="0" borderId="25" xfId="1" applyFont="1" applyFill="1" applyBorder="1" applyAlignment="1">
      <alignment vertical="center" wrapText="1"/>
    </xf>
    <xf numFmtId="0" fontId="4" fillId="0" borderId="9" xfId="1" applyFont="1" applyFill="1" applyBorder="1"/>
    <xf numFmtId="2" fontId="9" fillId="0" borderId="9" xfId="2" applyNumberFormat="1" applyFont="1" applyFill="1" applyBorder="1" applyAlignment="1">
      <alignment horizontal="center" vertical="center" wrapText="1"/>
    </xf>
    <xf numFmtId="2" fontId="9" fillId="3" borderId="20" xfId="2" applyNumberFormat="1" applyFont="1" applyFill="1" applyBorder="1" applyAlignment="1">
      <alignment horizontal="center" vertical="center" wrapText="1"/>
    </xf>
    <xf numFmtId="49" fontId="9" fillId="0" borderId="24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/>
    <xf numFmtId="2" fontId="9" fillId="0" borderId="6" xfId="2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left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2" fontId="9" fillId="0" borderId="20" xfId="2" applyNumberFormat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left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4" fontId="11" fillId="0" borderId="17" xfId="2" applyNumberFormat="1" applyFont="1" applyFill="1" applyBorder="1" applyAlignment="1">
      <alignment horizontal="center" vertical="center" wrapText="1"/>
    </xf>
    <xf numFmtId="2" fontId="11" fillId="0" borderId="17" xfId="2" applyNumberFormat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2" fontId="9" fillId="3" borderId="9" xfId="2" applyNumberFormat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left" vertical="center" wrapText="1"/>
    </xf>
    <xf numFmtId="3" fontId="9" fillId="3" borderId="17" xfId="2" applyNumberFormat="1" applyFont="1" applyFill="1" applyBorder="1" applyAlignment="1">
      <alignment horizontal="center" vertical="center" wrapText="1"/>
    </xf>
    <xf numFmtId="3" fontId="9" fillId="0" borderId="17" xfId="2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3" fontId="9" fillId="3" borderId="9" xfId="2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vertical="center" wrapText="1"/>
    </xf>
    <xf numFmtId="3" fontId="9" fillId="0" borderId="11" xfId="2" applyNumberFormat="1" applyFont="1" applyFill="1" applyBorder="1" applyAlignment="1">
      <alignment horizontal="center" vertical="center" wrapText="1"/>
    </xf>
    <xf numFmtId="3" fontId="9" fillId="3" borderId="20" xfId="2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center" wrapText="1"/>
    </xf>
    <xf numFmtId="3" fontId="9" fillId="3" borderId="6" xfId="2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4" fontId="11" fillId="0" borderId="20" xfId="2" applyNumberFormat="1" applyFont="1" applyFill="1" applyBorder="1" applyAlignment="1">
      <alignment horizontal="center" vertical="center" wrapText="1"/>
    </xf>
    <xf numFmtId="3" fontId="4" fillId="0" borderId="20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/>
    <xf numFmtId="0" fontId="9" fillId="0" borderId="23" xfId="1" applyFont="1" applyFill="1" applyBorder="1" applyAlignment="1">
      <alignment horizontal="left" wrapText="1"/>
    </xf>
    <xf numFmtId="3" fontId="4" fillId="0" borderId="11" xfId="1" applyNumberFormat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right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vertical="center" wrapText="1"/>
    </xf>
    <xf numFmtId="0" fontId="4" fillId="0" borderId="28" xfId="1" applyFont="1" applyFill="1" applyBorder="1" applyAlignment="1">
      <alignment horizont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wrapText="1"/>
    </xf>
    <xf numFmtId="0" fontId="4" fillId="0" borderId="32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9" fillId="0" borderId="37" xfId="1" applyFont="1" applyFill="1" applyBorder="1" applyAlignment="1">
      <alignment horizontal="center" wrapText="1"/>
    </xf>
    <xf numFmtId="0" fontId="9" fillId="0" borderId="38" xfId="1" applyFont="1" applyFill="1" applyBorder="1" applyAlignment="1">
      <alignment horizontal="center" wrapText="1"/>
    </xf>
    <xf numFmtId="0" fontId="9" fillId="0" borderId="39" xfId="1" applyFont="1" applyFill="1" applyBorder="1" applyAlignment="1">
      <alignment horizontal="center" wrapText="1"/>
    </xf>
    <xf numFmtId="0" fontId="9" fillId="0" borderId="31" xfId="1" applyFont="1" applyFill="1" applyBorder="1" applyAlignment="1">
      <alignment horizontal="center" wrapText="1"/>
    </xf>
    <xf numFmtId="0" fontId="9" fillId="0" borderId="32" xfId="1" applyFont="1" applyFill="1" applyBorder="1" applyAlignment="1">
      <alignment horizontal="center" wrapText="1"/>
    </xf>
    <xf numFmtId="0" fontId="9" fillId="0" borderId="33" xfId="1" applyFont="1" applyFill="1" applyBorder="1" applyAlignment="1">
      <alignment horizontal="center" wrapText="1"/>
    </xf>
    <xf numFmtId="0" fontId="9" fillId="0" borderId="31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left" vertical="top" wrapText="1"/>
    </xf>
    <xf numFmtId="0" fontId="4" fillId="0" borderId="32" xfId="1" applyFont="1" applyFill="1" applyBorder="1" applyAlignment="1">
      <alignment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left" vertical="center" wrapText="1"/>
    </xf>
    <xf numFmtId="0" fontId="4" fillId="0" borderId="32" xfId="1" applyFont="1" applyFill="1" applyBorder="1" applyAlignment="1">
      <alignment wrapText="1"/>
    </xf>
    <xf numFmtId="0" fontId="4" fillId="0" borderId="33" xfId="1" applyFont="1" applyFill="1" applyBorder="1" applyAlignment="1">
      <alignment wrapText="1"/>
    </xf>
    <xf numFmtId="0" fontId="9" fillId="0" borderId="32" xfId="1" applyFont="1" applyFill="1" applyBorder="1" applyAlignment="1">
      <alignment horizontal="left" wrapText="1"/>
    </xf>
    <xf numFmtId="0" fontId="9" fillId="0" borderId="40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/>
    </xf>
    <xf numFmtId="0" fontId="9" fillId="0" borderId="32" xfId="1" applyFont="1" applyFill="1" applyBorder="1" applyAlignment="1">
      <alignment vertical="center" wrapText="1"/>
    </xf>
    <xf numFmtId="0" fontId="4" fillId="0" borderId="32" xfId="1" applyFont="1" applyFill="1" applyBorder="1" applyAlignment="1"/>
    <xf numFmtId="4" fontId="11" fillId="0" borderId="33" xfId="2" applyNumberFormat="1" applyFont="1" applyFill="1" applyBorder="1" applyAlignment="1">
      <alignment horizontal="center" vertical="center" wrapText="1"/>
    </xf>
    <xf numFmtId="0" fontId="12" fillId="2" borderId="32" xfId="1" applyFont="1" applyFill="1" applyBorder="1" applyAlignment="1">
      <alignment vertical="center" wrapText="1"/>
    </xf>
    <xf numFmtId="0" fontId="9" fillId="0" borderId="41" xfId="1" applyFont="1" applyFill="1" applyBorder="1" applyAlignment="1">
      <alignment horizontal="center" vertical="center" wrapText="1"/>
    </xf>
    <xf numFmtId="4" fontId="9" fillId="3" borderId="33" xfId="2" applyNumberFormat="1" applyFont="1" applyFill="1" applyBorder="1" applyAlignment="1">
      <alignment horizontal="center" vertical="center" wrapText="1"/>
    </xf>
    <xf numFmtId="4" fontId="9" fillId="0" borderId="33" xfId="2" applyNumberFormat="1" applyFont="1" applyFill="1" applyBorder="1" applyAlignment="1">
      <alignment horizontal="center" vertical="center" wrapText="1"/>
    </xf>
    <xf numFmtId="2" fontId="9" fillId="3" borderId="33" xfId="2" applyNumberFormat="1" applyFont="1" applyFill="1" applyBorder="1" applyAlignment="1">
      <alignment horizontal="center" vertical="center" wrapText="1"/>
    </xf>
    <xf numFmtId="0" fontId="12" fillId="2" borderId="32" xfId="1" applyFont="1" applyFill="1" applyBorder="1" applyAlignment="1">
      <alignment horizontal="left" vertical="center" wrapText="1"/>
    </xf>
    <xf numFmtId="2" fontId="9" fillId="0" borderId="33" xfId="2" applyNumberFormat="1" applyFont="1" applyFill="1" applyBorder="1" applyAlignment="1">
      <alignment horizontal="center" vertical="center" wrapText="1"/>
    </xf>
    <xf numFmtId="0" fontId="12" fillId="2" borderId="32" xfId="1" applyFont="1" applyFill="1" applyBorder="1" applyAlignment="1">
      <alignment horizontal="right" vertical="center" wrapText="1"/>
    </xf>
    <xf numFmtId="0" fontId="9" fillId="0" borderId="38" xfId="1" applyFont="1" applyFill="1" applyBorder="1" applyAlignment="1">
      <alignment horizontal="center" vertical="center" wrapText="1"/>
    </xf>
    <xf numFmtId="49" fontId="9" fillId="0" borderId="40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/>
    <xf numFmtId="2" fontId="11" fillId="0" borderId="33" xfId="2" applyNumberFormat="1" applyFont="1" applyFill="1" applyBorder="1" applyAlignment="1">
      <alignment horizontal="center" vertical="center" wrapText="1"/>
    </xf>
    <xf numFmtId="49" fontId="9" fillId="0" borderId="41" xfId="1" applyNumberFormat="1" applyFont="1" applyFill="1" applyBorder="1" applyAlignment="1">
      <alignment horizontal="center" vertical="center" wrapText="1"/>
    </xf>
    <xf numFmtId="49" fontId="9" fillId="0" borderId="38" xfId="1" applyNumberFormat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wrapText="1"/>
    </xf>
    <xf numFmtId="0" fontId="9" fillId="0" borderId="33" xfId="1" applyFont="1" applyFill="1" applyBorder="1" applyAlignment="1">
      <alignment horizontal="center" wrapText="1"/>
    </xf>
    <xf numFmtId="0" fontId="9" fillId="0" borderId="40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2" fillId="0" borderId="40" xfId="1" applyBorder="1" applyAlignment="1">
      <alignment horizontal="center" vertical="center" wrapText="1"/>
    </xf>
    <xf numFmtId="0" fontId="2" fillId="0" borderId="41" xfId="1" applyBorder="1" applyAlignment="1">
      <alignment horizontal="center" vertical="center" wrapText="1"/>
    </xf>
    <xf numFmtId="0" fontId="2" fillId="0" borderId="38" xfId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left" wrapText="1"/>
    </xf>
    <xf numFmtId="17" fontId="2" fillId="0" borderId="40" xfId="1" applyNumberFormat="1" applyBorder="1" applyAlignment="1">
      <alignment horizontal="center" vertical="center" wrapText="1"/>
    </xf>
    <xf numFmtId="0" fontId="9" fillId="0" borderId="38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left" vertical="center" wrapText="1"/>
    </xf>
    <xf numFmtId="0" fontId="13" fillId="0" borderId="0" xfId="1" applyFont="1" applyFill="1"/>
    <xf numFmtId="0" fontId="13" fillId="0" borderId="0" xfId="1" applyFont="1" applyFill="1" applyAlignment="1">
      <alignment horizontal="left"/>
    </xf>
    <xf numFmtId="0" fontId="9" fillId="0" borderId="42" xfId="1" applyFont="1" applyFill="1" applyBorder="1" applyAlignment="1">
      <alignment horizontal="center" vertical="center" wrapText="1"/>
    </xf>
    <xf numFmtId="0" fontId="9" fillId="0" borderId="43" xfId="1" applyFont="1" applyFill="1" applyBorder="1" applyAlignment="1">
      <alignment horizontal="center" vertical="center" wrapText="1"/>
    </xf>
    <xf numFmtId="0" fontId="9" fillId="4" borderId="32" xfId="1" applyFont="1" applyFill="1" applyBorder="1" applyAlignment="1">
      <alignment horizontal="left" wrapText="1"/>
    </xf>
    <xf numFmtId="0" fontId="4" fillId="4" borderId="32" xfId="1" applyFont="1" applyFill="1" applyBorder="1" applyAlignment="1">
      <alignment horizontal="left" vertical="center" wrapText="1"/>
    </xf>
    <xf numFmtId="0" fontId="4" fillId="0" borderId="40" xfId="1" applyFont="1" applyFill="1" applyBorder="1" applyAlignment="1">
      <alignment wrapText="1"/>
    </xf>
    <xf numFmtId="17" fontId="9" fillId="0" borderId="41" xfId="1" applyNumberFormat="1" applyFont="1" applyFill="1" applyBorder="1" applyAlignment="1">
      <alignment horizontal="center" vertical="center" wrapText="1"/>
    </xf>
    <xf numFmtId="3" fontId="9" fillId="0" borderId="32" xfId="1" applyNumberFormat="1" applyFont="1" applyFill="1" applyBorder="1" applyAlignment="1">
      <alignment horizontal="center" vertical="center" wrapText="1"/>
    </xf>
    <xf numFmtId="3" fontId="9" fillId="5" borderId="32" xfId="1" applyNumberFormat="1" applyFont="1" applyFill="1" applyBorder="1" applyAlignment="1">
      <alignment horizontal="center" vertical="center" wrapText="1"/>
    </xf>
    <xf numFmtId="0" fontId="9" fillId="5" borderId="32" xfId="1" applyFont="1" applyFill="1" applyBorder="1" applyAlignment="1">
      <alignment horizontal="center" vertical="center" wrapText="1"/>
    </xf>
    <xf numFmtId="0" fontId="9" fillId="5" borderId="32" xfId="1" applyFont="1" applyFill="1" applyBorder="1" applyAlignment="1">
      <alignment vertical="center" wrapText="1"/>
    </xf>
    <xf numFmtId="3" fontId="9" fillId="5" borderId="32" xfId="1" applyNumberFormat="1" applyFont="1" applyFill="1" applyBorder="1" applyAlignment="1">
      <alignment vertical="center" wrapText="1"/>
    </xf>
    <xf numFmtId="49" fontId="9" fillId="0" borderId="32" xfId="1" applyNumberFormat="1" applyFont="1" applyFill="1" applyBorder="1" applyAlignment="1">
      <alignment horizontal="center" vertical="center" wrapText="1"/>
    </xf>
    <xf numFmtId="4" fontId="9" fillId="5" borderId="32" xfId="1" applyNumberFormat="1" applyFont="1" applyFill="1" applyBorder="1" applyAlignment="1">
      <alignment horizontal="center" vertical="center" wrapText="1"/>
    </xf>
    <xf numFmtId="3" fontId="9" fillId="5" borderId="32" xfId="1" applyNumberFormat="1" applyFont="1" applyFill="1" applyBorder="1" applyAlignment="1">
      <alignment horizontal="center" vertical="center" wrapText="1"/>
    </xf>
    <xf numFmtId="0" fontId="9" fillId="5" borderId="32" xfId="1" applyFont="1" applyFill="1" applyBorder="1" applyAlignment="1">
      <alignment horizontal="center" vertical="center" wrapText="1"/>
    </xf>
    <xf numFmtId="0" fontId="9" fillId="0" borderId="40" xfId="1" applyFont="1" applyFill="1" applyBorder="1" applyAlignment="1">
      <alignment vertical="center" wrapText="1"/>
    </xf>
    <xf numFmtId="0" fontId="4" fillId="0" borderId="44" xfId="1" applyFont="1" applyFill="1" applyBorder="1" applyAlignment="1">
      <alignment horizontal="center" vertical="center" wrapText="1"/>
    </xf>
    <xf numFmtId="4" fontId="9" fillId="5" borderId="40" xfId="1" applyNumberFormat="1" applyFont="1" applyFill="1" applyBorder="1" applyAlignment="1">
      <alignment vertical="center" wrapText="1"/>
    </xf>
    <xf numFmtId="0" fontId="9" fillId="5" borderId="40" xfId="1" applyFont="1" applyFill="1" applyBorder="1" applyAlignment="1">
      <alignment vertical="center" wrapText="1"/>
    </xf>
    <xf numFmtId="3" fontId="9" fillId="5" borderId="40" xfId="1" applyNumberFormat="1" applyFont="1" applyFill="1" applyBorder="1" applyAlignment="1">
      <alignment vertical="center" wrapText="1"/>
    </xf>
    <xf numFmtId="0" fontId="4" fillId="5" borderId="0" xfId="1" applyFont="1" applyFill="1"/>
    <xf numFmtId="4" fontId="9" fillId="0" borderId="32" xfId="1" applyNumberFormat="1" applyFont="1" applyFill="1" applyBorder="1" applyAlignment="1">
      <alignment horizontal="center" vertical="center" wrapText="1"/>
    </xf>
    <xf numFmtId="43" fontId="9" fillId="0" borderId="33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14" fillId="0" borderId="40" xfId="1" applyFont="1" applyFill="1" applyBorder="1" applyAlignment="1">
      <alignment horizontal="center" vertical="center" wrapText="1"/>
    </xf>
    <xf numFmtId="3" fontId="11" fillId="0" borderId="33" xfId="2" applyNumberFormat="1" applyFont="1" applyFill="1" applyBorder="1" applyAlignment="1">
      <alignment horizontal="center" vertical="center" wrapText="1"/>
    </xf>
    <xf numFmtId="0" fontId="14" fillId="0" borderId="41" xfId="1" applyFont="1" applyFill="1" applyBorder="1" applyAlignment="1">
      <alignment horizontal="center" vertical="center" wrapText="1"/>
    </xf>
    <xf numFmtId="3" fontId="9" fillId="3" borderId="33" xfId="2" applyNumberFormat="1" applyFont="1" applyFill="1" applyBorder="1" applyAlignment="1">
      <alignment horizontal="center" vertical="center" wrapText="1"/>
    </xf>
    <xf numFmtId="3" fontId="9" fillId="0" borderId="33" xfId="2" applyNumberFormat="1" applyFont="1" applyFill="1" applyBorder="1" applyAlignment="1">
      <alignment horizontal="center" vertical="center" wrapText="1"/>
    </xf>
    <xf numFmtId="0" fontId="14" fillId="0" borderId="38" xfId="1" applyFont="1" applyFill="1" applyBorder="1" applyAlignment="1">
      <alignment horizontal="center" vertical="center" wrapText="1"/>
    </xf>
    <xf numFmtId="49" fontId="14" fillId="0" borderId="40" xfId="1" applyNumberFormat="1" applyFont="1" applyFill="1" applyBorder="1" applyAlignment="1">
      <alignment horizontal="center" vertical="center" wrapText="1"/>
    </xf>
    <xf numFmtId="49" fontId="14" fillId="0" borderId="41" xfId="1" applyNumberFormat="1" applyFont="1" applyFill="1" applyBorder="1" applyAlignment="1">
      <alignment horizontal="center" vertical="center" wrapText="1"/>
    </xf>
    <xf numFmtId="49" fontId="14" fillId="0" borderId="38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wrapText="1"/>
    </xf>
    <xf numFmtId="0" fontId="15" fillId="0" borderId="33" xfId="1" applyFont="1" applyFill="1" applyBorder="1" applyAlignment="1">
      <alignment horizontal="center" wrapText="1"/>
    </xf>
    <xf numFmtId="49" fontId="2" fillId="0" borderId="40" xfId="1" applyNumberFormat="1" applyBorder="1" applyAlignment="1">
      <alignment horizontal="center" vertical="center" wrapText="1"/>
    </xf>
    <xf numFmtId="49" fontId="2" fillId="0" borderId="41" xfId="1" applyNumberFormat="1" applyBorder="1" applyAlignment="1">
      <alignment horizontal="center" vertical="center" wrapText="1"/>
    </xf>
    <xf numFmtId="49" fontId="2" fillId="0" borderId="38" xfId="1" applyNumberFormat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center" vertical="center" wrapText="1"/>
    </xf>
    <xf numFmtId="0" fontId="9" fillId="0" borderId="45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9" fillId="0" borderId="46" xfId="1" applyFont="1" applyFill="1" applyBorder="1" applyAlignment="1">
      <alignment horizontal="center" vertical="center" wrapText="1"/>
    </xf>
    <xf numFmtId="49" fontId="16" fillId="0" borderId="32" xfId="1" applyNumberFormat="1" applyFont="1" applyFill="1" applyBorder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left" vertical="center" wrapText="1"/>
    </xf>
    <xf numFmtId="49" fontId="16" fillId="0" borderId="35" xfId="1" applyNumberFormat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vertical="center" wrapText="1"/>
    </xf>
    <xf numFmtId="3" fontId="9" fillId="3" borderId="36" xfId="2" applyNumberFormat="1" applyFont="1" applyFill="1" applyBorder="1" applyAlignment="1">
      <alignment horizontal="center" vertical="center" wrapText="1"/>
    </xf>
    <xf numFmtId="4" fontId="4" fillId="0" borderId="32" xfId="1" applyNumberFormat="1" applyFont="1" applyFill="1" applyBorder="1" applyAlignment="1">
      <alignment horizontal="center"/>
    </xf>
    <xf numFmtId="4" fontId="4" fillId="3" borderId="32" xfId="1" applyNumberFormat="1" applyFont="1" applyFill="1" applyBorder="1" applyAlignment="1">
      <alignment horizontal="center"/>
    </xf>
    <xf numFmtId="2" fontId="4" fillId="3" borderId="32" xfId="1" applyNumberFormat="1" applyFont="1" applyFill="1" applyBorder="1" applyAlignment="1">
      <alignment horizontal="center"/>
    </xf>
    <xf numFmtId="4" fontId="9" fillId="3" borderId="32" xfId="1" applyNumberFormat="1" applyFont="1" applyFill="1" applyBorder="1" applyAlignment="1">
      <alignment horizontal="center" vertical="center" wrapText="1"/>
    </xf>
    <xf numFmtId="3" fontId="9" fillId="3" borderId="32" xfId="1" applyNumberFormat="1" applyFont="1" applyFill="1" applyBorder="1" applyAlignment="1">
      <alignment horizontal="center" vertical="center" wrapText="1"/>
    </xf>
    <xf numFmtId="4" fontId="9" fillId="3" borderId="40" xfId="1" applyNumberFormat="1" applyFont="1" applyFill="1" applyBorder="1" applyAlignment="1">
      <alignment horizontal="center" vertical="center" wrapText="1"/>
    </xf>
    <xf numFmtId="3" fontId="9" fillId="3" borderId="40" xfId="1" applyNumberFormat="1" applyFont="1" applyFill="1" applyBorder="1" applyAlignment="1">
      <alignment horizontal="center" vertical="center" wrapText="1"/>
    </xf>
    <xf numFmtId="4" fontId="7" fillId="0" borderId="32" xfId="1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9" xf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O/&#1044;&#1091;&#1073;&#1088;&#1086;&#1074;&#1072;/&#1058;&#1072;&#1088;&#1080;&#1092;&#1085;&#1099;&#1077;%20&#1076;&#1077;&#1083;&#1072;%20&#1087;&#1086;%20&#1090;&#1077;&#1093;&#1085;&#1086;&#1083;&#1086;&#1075;&#1080;&#1095;&#1077;&#1089;&#1082;&#1086;&#1084;&#1091;%20&#1087;&#1088;&#1080;&#1089;&#1086;&#1077;&#1076;&#1080;&#1085;&#1077;&#1085;&#1080;&#1102;/&#1058;&#1072;&#1088;&#1080;&#1092;&#1085;&#1086;&#1077;%20&#1076;&#1077;&#1083;&#1086;%20&#1087;&#1086;%20&#1058;&#1055;%202015%20&#1075;&#1086;&#1076;/&#1047;&#1072;&#1103;&#1074;&#1082;&#1072;%20&#1074;%20&#1056;&#1057;&#1058;/&#1050;&#1086;&#1087;&#1080;&#1103;%20&#1055;&#1088;&#1080;&#1083;&#1086;&#1078;&#1077;&#1085;&#1080;&#1077;_4-10_07%2010%202014(&#1048;&#1055;&#1062;%2067%25)!!!!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Анализ производства"/>
      <sheetName val="Приложение 4 (производство)"/>
      <sheetName val="Приложение 5 (НВВ)"/>
      <sheetName val="Приложение 5 (НВВ) без льгот"/>
      <sheetName val="Приложение 6.1(кальк) "/>
      <sheetName val="Приложение 6 (кальк)  без льгот"/>
      <sheetName val="Приложение 7 "/>
      <sheetName val="Таблица 7 .1"/>
      <sheetName val="Таблица 7.2"/>
      <sheetName val="Таблица 7.3 Подг ТУ"/>
      <sheetName val="Таблица 7.4 разраб_ ПСД"/>
      <sheetName val="Таблица 7.5 Проверка вып.ТУ"/>
      <sheetName val="Таблица 7.6 Ростехнадзор"/>
      <sheetName val="Таблица 7.7 факт присоед"/>
      <sheetName val="Таблица 7.8 прям"/>
      <sheetName val="Таблица 7.9 косв"/>
      <sheetName val="тарифные ставки"/>
      <sheetName val="Приложение 8 инвест за 3 года "/>
      <sheetName val="Приложение 9 СТС"/>
      <sheetName val="Расчет Удельных прил.9.1. "/>
      <sheetName val="Приложение 10 Выпадающие"/>
      <sheetName val="стоим маш_час"/>
      <sheetName val="строительство  2013"/>
      <sheetName val="строит-во 2014 (1 полуг факт)"/>
      <sheetName val="строительство 2014"/>
      <sheetName val="затраты"/>
      <sheetName val="Сс 2013 ТП все"/>
      <sheetName val="Сс 2013 без инд"/>
      <sheetName val="Прочие расходы из прибыли 2013"/>
      <sheetName val="Сс 6 мес 2014 ТП"/>
      <sheetName val="проч расх 6 мес 201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F48">
            <v>256371.46884242428</v>
          </cell>
        </row>
        <row r="54">
          <cell r="F54">
            <v>37115.64230960892</v>
          </cell>
        </row>
        <row r="57">
          <cell r="F57">
            <v>29568.379208369657</v>
          </cell>
        </row>
        <row r="63">
          <cell r="F63">
            <v>5308.0462634730538</v>
          </cell>
        </row>
        <row r="122">
          <cell r="F122">
            <v>66506.06533333307</v>
          </cell>
        </row>
        <row r="124">
          <cell r="F124">
            <v>20475.905999999999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R11">
            <v>96068.636115657966</v>
          </cell>
        </row>
        <row r="12">
          <cell r="R12">
            <v>32207.842820018635</v>
          </cell>
        </row>
        <row r="13">
          <cell r="R13">
            <v>31977.288404987594</v>
          </cell>
        </row>
        <row r="15">
          <cell r="R15">
            <v>31883.504890651733</v>
          </cell>
        </row>
        <row r="16">
          <cell r="R16">
            <v>19815.82443896075</v>
          </cell>
          <cell r="S16">
            <v>17029.56806989812</v>
          </cell>
        </row>
        <row r="17">
          <cell r="R17">
            <v>6609.427028212298</v>
          </cell>
          <cell r="S17">
            <v>5679.7462809741455</v>
          </cell>
        </row>
        <row r="18">
          <cell r="R18">
            <v>6566.3728824997825</v>
          </cell>
          <cell r="S18">
            <v>5612.6626576400267</v>
          </cell>
        </row>
        <row r="20">
          <cell r="R20">
            <v>6640.0245282486703</v>
          </cell>
          <cell r="S20">
            <v>5737.1591312839491</v>
          </cell>
        </row>
        <row r="21">
          <cell r="S21">
            <v>1699.3329876412913</v>
          </cell>
        </row>
        <row r="22">
          <cell r="R22">
            <v>1095.8490324220206</v>
          </cell>
          <cell r="S22">
            <v>432.92801280869952</v>
          </cell>
        </row>
        <row r="23">
          <cell r="R23">
            <v>1066.6966275521111</v>
          </cell>
          <cell r="S23">
            <v>422.48144815569816</v>
          </cell>
        </row>
        <row r="24">
          <cell r="R24">
            <v>1024.01244731471</v>
          </cell>
          <cell r="S24">
            <v>404.54812733420641</v>
          </cell>
        </row>
        <row r="25">
          <cell r="R25">
            <v>1079.6892111579641</v>
          </cell>
          <cell r="S25">
            <v>439.37539934268722</v>
          </cell>
        </row>
        <row r="26">
          <cell r="S26">
            <v>194.0854148946417</v>
          </cell>
          <cell r="T26">
            <v>240.6659144693557</v>
          </cell>
        </row>
        <row r="27">
          <cell r="S27">
            <v>51.923500484733992</v>
          </cell>
          <cell r="T27">
            <v>64.385140601070148</v>
          </cell>
        </row>
        <row r="28">
          <cell r="S28">
            <v>49.67214938576204</v>
          </cell>
          <cell r="T28">
            <v>61.593465238344933</v>
          </cell>
        </row>
        <row r="29">
          <cell r="S29">
            <v>44.55893100841763</v>
          </cell>
          <cell r="T29">
            <v>55.253074450437865</v>
          </cell>
        </row>
        <row r="30">
          <cell r="S30">
            <v>47.930834015728038</v>
          </cell>
          <cell r="T30">
            <v>59.434234179502774</v>
          </cell>
        </row>
        <row r="32">
          <cell r="R32">
            <v>219453.33333333334</v>
          </cell>
          <cell r="S32">
            <v>245840</v>
          </cell>
        </row>
        <row r="41">
          <cell r="T41">
            <v>473792</v>
          </cell>
        </row>
        <row r="57">
          <cell r="U57">
            <v>965080</v>
          </cell>
        </row>
        <row r="81">
          <cell r="R81">
            <v>11140.0444444444</v>
          </cell>
        </row>
        <row r="84">
          <cell r="R84">
            <v>3429.8</v>
          </cell>
        </row>
        <row r="85">
          <cell r="R85">
            <v>2387.1523809523801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H305"/>
  <sheetViews>
    <sheetView tabSelected="1" view="pageBreakPreview" zoomScale="75" zoomScaleNormal="100" zoomScaleSheetLayoutView="75" workbookViewId="0">
      <pane ySplit="5" topLeftCell="A6" activePane="bottomLeft" state="frozen"/>
      <selection activeCell="B1" sqref="B1"/>
      <selection pane="bottomLeft" activeCell="B3" sqref="B3"/>
    </sheetView>
  </sheetViews>
  <sheetFormatPr defaultRowHeight="15" x14ac:dyDescent="0.25"/>
  <cols>
    <col min="1" max="1" width="21.5703125" style="3" customWidth="1"/>
    <col min="2" max="2" width="57.5703125" style="2" customWidth="1"/>
    <col min="3" max="3" width="23.42578125" style="3" customWidth="1"/>
    <col min="4" max="6" width="9.28515625" style="3" bestFit="1" customWidth="1"/>
    <col min="7" max="7" width="12" style="3" bestFit="1" customWidth="1"/>
    <col min="8" max="8" width="14.42578125" style="3" customWidth="1"/>
    <col min="9" max="10" width="11" style="3" bestFit="1" customWidth="1"/>
    <col min="11" max="16384" width="9.140625" style="3"/>
  </cols>
  <sheetData>
    <row r="1" spans="1:8" ht="18.75" x14ac:dyDescent="0.3">
      <c r="A1" s="1" t="s">
        <v>0</v>
      </c>
    </row>
    <row r="2" spans="1:8" ht="20.25" customHeight="1" x14ac:dyDescent="0.3">
      <c r="C2" s="4"/>
      <c r="D2" s="4"/>
      <c r="E2" s="4"/>
      <c r="F2" s="4"/>
      <c r="G2" s="4"/>
      <c r="H2" s="3" t="s">
        <v>1</v>
      </c>
    </row>
    <row r="3" spans="1:8" ht="19.5" thickBot="1" x14ac:dyDescent="0.3">
      <c r="B3" s="5" t="s">
        <v>121</v>
      </c>
      <c r="C3" s="6"/>
      <c r="D3" s="6"/>
      <c r="E3" s="6"/>
      <c r="F3" s="6"/>
      <c r="G3" s="7" t="s">
        <v>2</v>
      </c>
      <c r="H3" s="8"/>
    </row>
    <row r="4" spans="1:8" ht="15.75" thickBot="1" x14ac:dyDescent="0.3">
      <c r="A4" s="9" t="s">
        <v>3</v>
      </c>
      <c r="B4" s="10" t="s">
        <v>4</v>
      </c>
      <c r="C4" s="11"/>
      <c r="D4" s="12" t="s">
        <v>5</v>
      </c>
      <c r="E4" s="10" t="s">
        <v>6</v>
      </c>
      <c r="F4" s="13"/>
      <c r="G4" s="14"/>
      <c r="H4" s="12" t="s">
        <v>7</v>
      </c>
    </row>
    <row r="5" spans="1:8" ht="45.75" customHeight="1" thickBot="1" x14ac:dyDescent="0.3">
      <c r="A5" s="15"/>
      <c r="B5" s="16" t="s">
        <v>8</v>
      </c>
      <c r="C5" s="17" t="s">
        <v>9</v>
      </c>
      <c r="D5" s="18"/>
      <c r="E5" s="17" t="s">
        <v>10</v>
      </c>
      <c r="F5" s="16" t="s">
        <v>11</v>
      </c>
      <c r="G5" s="17" t="s">
        <v>12</v>
      </c>
      <c r="H5" s="19"/>
    </row>
    <row r="6" spans="1:8" s="25" customFormat="1" ht="16.5" thickBot="1" x14ac:dyDescent="0.3">
      <c r="A6" s="20">
        <v>1</v>
      </c>
      <c r="B6" s="21">
        <v>2</v>
      </c>
      <c r="C6" s="22">
        <v>3</v>
      </c>
      <c r="D6" s="23">
        <f>C6+1</f>
        <v>4</v>
      </c>
      <c r="E6" s="21">
        <f t="shared" ref="E6:H6" si="0">D6+1</f>
        <v>5</v>
      </c>
      <c r="F6" s="24">
        <f t="shared" si="0"/>
        <v>6</v>
      </c>
      <c r="G6" s="21">
        <f t="shared" si="0"/>
        <v>7</v>
      </c>
      <c r="H6" s="21">
        <f t="shared" si="0"/>
        <v>8</v>
      </c>
    </row>
    <row r="7" spans="1:8" ht="15.75" thickBot="1" x14ac:dyDescent="0.3">
      <c r="A7" s="26" t="s">
        <v>122</v>
      </c>
      <c r="B7" s="27"/>
      <c r="C7" s="27"/>
      <c r="D7" s="27"/>
      <c r="E7" s="27"/>
      <c r="F7" s="27"/>
      <c r="G7" s="27"/>
      <c r="H7" s="28"/>
    </row>
    <row r="8" spans="1:8" ht="12.75" customHeight="1" thickBot="1" x14ac:dyDescent="0.3">
      <c r="A8" s="29"/>
      <c r="B8" s="30"/>
      <c r="C8" s="29"/>
      <c r="D8" s="30"/>
      <c r="E8" s="29"/>
      <c r="F8" s="30"/>
      <c r="G8" s="29"/>
      <c r="H8" s="29"/>
    </row>
    <row r="9" spans="1:8" ht="30" customHeight="1" x14ac:dyDescent="0.25">
      <c r="A9" s="31" t="s">
        <v>102</v>
      </c>
      <c r="B9" s="32" t="s">
        <v>13</v>
      </c>
      <c r="C9" s="33"/>
      <c r="D9" s="34"/>
      <c r="E9" s="33"/>
      <c r="F9" s="35"/>
      <c r="G9" s="33"/>
      <c r="H9" s="36"/>
    </row>
    <row r="10" spans="1:8" x14ac:dyDescent="0.25">
      <c r="A10" s="37"/>
      <c r="B10" s="38" t="s">
        <v>14</v>
      </c>
      <c r="C10" s="39"/>
      <c r="D10" s="40"/>
      <c r="E10" s="39"/>
      <c r="F10" s="41"/>
      <c r="G10" s="39"/>
      <c r="H10" s="42"/>
    </row>
    <row r="11" spans="1:8" ht="30.75" customHeight="1" x14ac:dyDescent="0.25">
      <c r="A11" s="37"/>
      <c r="B11" s="38" t="s">
        <v>15</v>
      </c>
      <c r="C11" s="43"/>
      <c r="D11" s="44"/>
      <c r="E11" s="43"/>
      <c r="F11" s="44"/>
      <c r="G11" s="43"/>
      <c r="H11" s="43"/>
    </row>
    <row r="12" spans="1:8" ht="30.75" customHeight="1" thickBot="1" x14ac:dyDescent="0.3">
      <c r="A12" s="37"/>
      <c r="B12" s="45" t="s">
        <v>16</v>
      </c>
      <c r="C12" s="46"/>
      <c r="D12" s="47"/>
      <c r="E12" s="46"/>
      <c r="F12" s="47"/>
      <c r="G12" s="46"/>
      <c r="H12" s="46"/>
    </row>
    <row r="13" spans="1:8" ht="15.75" thickBot="1" x14ac:dyDescent="0.3">
      <c r="A13" s="37"/>
      <c r="B13" s="48" t="s">
        <v>17</v>
      </c>
      <c r="C13" s="31">
        <v>0.4</v>
      </c>
      <c r="D13" s="49" t="s">
        <v>18</v>
      </c>
      <c r="E13" s="50"/>
      <c r="F13" s="51"/>
      <c r="G13" s="52"/>
      <c r="H13" s="53"/>
    </row>
    <row r="14" spans="1:8" ht="29.25" thickBot="1" x14ac:dyDescent="0.3">
      <c r="A14" s="37"/>
      <c r="B14" s="54" t="s">
        <v>19</v>
      </c>
      <c r="C14" s="37"/>
      <c r="D14" s="55"/>
      <c r="E14" s="56"/>
      <c r="F14" s="57"/>
      <c r="G14" s="58"/>
      <c r="H14" s="59">
        <f>H15+H17+H19</f>
        <v>2242.9830000000002</v>
      </c>
    </row>
    <row r="15" spans="1:8" ht="24" x14ac:dyDescent="0.25">
      <c r="A15" s="37"/>
      <c r="B15" s="60" t="s">
        <v>20</v>
      </c>
      <c r="C15" s="37"/>
      <c r="D15" s="55"/>
      <c r="E15" s="61"/>
      <c r="F15" s="62"/>
      <c r="G15" s="63"/>
      <c r="H15" s="64">
        <v>676.21900000000005</v>
      </c>
    </row>
    <row r="16" spans="1:8" ht="24" x14ac:dyDescent="0.25">
      <c r="A16" s="37"/>
      <c r="B16" s="65" t="s">
        <v>21</v>
      </c>
      <c r="C16" s="37"/>
      <c r="D16" s="55"/>
      <c r="E16" s="61"/>
      <c r="F16" s="62"/>
      <c r="G16" s="63"/>
      <c r="H16" s="66"/>
    </row>
    <row r="17" spans="1:8" x14ac:dyDescent="0.25">
      <c r="A17" s="37"/>
      <c r="B17" s="65" t="s">
        <v>22</v>
      </c>
      <c r="C17" s="37"/>
      <c r="D17" s="55"/>
      <c r="E17" s="61"/>
      <c r="F17" s="62"/>
      <c r="G17" s="63"/>
      <c r="H17" s="64">
        <v>801.58699999999999</v>
      </c>
    </row>
    <row r="18" spans="1:8" ht="24" x14ac:dyDescent="0.25">
      <c r="A18" s="37"/>
      <c r="B18" s="65" t="s">
        <v>23</v>
      </c>
      <c r="C18" s="37"/>
      <c r="D18" s="55"/>
      <c r="E18" s="61"/>
      <c r="F18" s="62"/>
      <c r="G18" s="63"/>
      <c r="H18" s="66"/>
    </row>
    <row r="19" spans="1:8" ht="24" x14ac:dyDescent="0.25">
      <c r="A19" s="37"/>
      <c r="B19" s="65" t="s">
        <v>24</v>
      </c>
      <c r="C19" s="37"/>
      <c r="D19" s="55"/>
      <c r="E19" s="61"/>
      <c r="F19" s="62"/>
      <c r="G19" s="63"/>
      <c r="H19" s="64">
        <v>765.17700000000002</v>
      </c>
    </row>
    <row r="20" spans="1:8" ht="24" x14ac:dyDescent="0.25">
      <c r="A20" s="37"/>
      <c r="B20" s="67" t="s">
        <v>25</v>
      </c>
      <c r="C20" s="37"/>
      <c r="D20" s="55"/>
      <c r="E20" s="61"/>
      <c r="F20" s="62"/>
      <c r="G20" s="63"/>
      <c r="H20" s="68"/>
    </row>
    <row r="21" spans="1:8" x14ac:dyDescent="0.25">
      <c r="A21" s="37"/>
      <c r="B21" s="69" t="s">
        <v>26</v>
      </c>
      <c r="C21" s="37"/>
      <c r="D21" s="55"/>
      <c r="E21" s="61"/>
      <c r="F21" s="62"/>
      <c r="G21" s="63"/>
      <c r="H21" s="68"/>
    </row>
    <row r="22" spans="1:8" x14ac:dyDescent="0.25">
      <c r="A22" s="37"/>
      <c r="B22" s="69" t="s">
        <v>27</v>
      </c>
      <c r="C22" s="37"/>
      <c r="D22" s="55"/>
      <c r="E22" s="61"/>
      <c r="F22" s="62"/>
      <c r="G22" s="63"/>
      <c r="H22" s="68"/>
    </row>
    <row r="23" spans="1:8" x14ac:dyDescent="0.25">
      <c r="A23" s="37"/>
      <c r="B23" s="69" t="s">
        <v>28</v>
      </c>
      <c r="C23" s="37"/>
      <c r="D23" s="55"/>
      <c r="E23" s="61"/>
      <c r="F23" s="62"/>
      <c r="G23" s="63"/>
      <c r="H23" s="68"/>
    </row>
    <row r="24" spans="1:8" x14ac:dyDescent="0.25">
      <c r="A24" s="37"/>
      <c r="B24" s="69" t="s">
        <v>29</v>
      </c>
      <c r="C24" s="37"/>
      <c r="D24" s="55"/>
      <c r="E24" s="61"/>
      <c r="F24" s="62"/>
      <c r="G24" s="63"/>
      <c r="H24" s="68"/>
    </row>
    <row r="25" spans="1:8" ht="36.75" thickBot="1" x14ac:dyDescent="0.3">
      <c r="A25" s="37"/>
      <c r="B25" s="70" t="s">
        <v>30</v>
      </c>
      <c r="C25" s="37"/>
      <c r="D25" s="71"/>
      <c r="E25" s="61"/>
      <c r="F25" s="62"/>
      <c r="G25" s="63"/>
      <c r="H25" s="68"/>
    </row>
    <row r="26" spans="1:8" ht="15.75" thickBot="1" x14ac:dyDescent="0.3">
      <c r="A26" s="37"/>
      <c r="B26" s="54" t="s">
        <v>31</v>
      </c>
      <c r="C26" s="37"/>
      <c r="D26" s="49" t="s">
        <v>18</v>
      </c>
      <c r="E26" s="50"/>
      <c r="F26" s="51"/>
      <c r="G26" s="72"/>
      <c r="H26" s="73">
        <f>H27+H29+H31</f>
        <v>474.44</v>
      </c>
    </row>
    <row r="27" spans="1:8" ht="24" x14ac:dyDescent="0.25">
      <c r="A27" s="37"/>
      <c r="B27" s="60" t="s">
        <v>20</v>
      </c>
      <c r="C27" s="37"/>
      <c r="D27" s="55"/>
      <c r="E27" s="61"/>
      <c r="F27" s="62"/>
      <c r="G27" s="63"/>
      <c r="H27" s="74">
        <v>142.65700000000001</v>
      </c>
    </row>
    <row r="28" spans="1:8" ht="24" x14ac:dyDescent="0.25">
      <c r="A28" s="37"/>
      <c r="B28" s="65" t="s">
        <v>21</v>
      </c>
      <c r="C28" s="37"/>
      <c r="D28" s="55"/>
      <c r="E28" s="61"/>
      <c r="F28" s="62"/>
      <c r="G28" s="63"/>
      <c r="H28" s="68"/>
    </row>
    <row r="29" spans="1:8" x14ac:dyDescent="0.25">
      <c r="A29" s="37"/>
      <c r="B29" s="65" t="s">
        <v>22</v>
      </c>
      <c r="C29" s="37"/>
      <c r="D29" s="55"/>
      <c r="E29" s="61"/>
      <c r="F29" s="62"/>
      <c r="G29" s="63"/>
      <c r="H29" s="74">
        <v>152.21799999999999</v>
      </c>
    </row>
    <row r="30" spans="1:8" ht="24" x14ac:dyDescent="0.25">
      <c r="A30" s="37"/>
      <c r="B30" s="65" t="s">
        <v>23</v>
      </c>
      <c r="C30" s="37"/>
      <c r="D30" s="55"/>
      <c r="E30" s="61"/>
      <c r="F30" s="62"/>
      <c r="G30" s="63"/>
      <c r="H30" s="68"/>
    </row>
    <row r="31" spans="1:8" ht="24" x14ac:dyDescent="0.25">
      <c r="A31" s="37"/>
      <c r="B31" s="65" t="s">
        <v>24</v>
      </c>
      <c r="C31" s="37"/>
      <c r="D31" s="55"/>
      <c r="E31" s="61"/>
      <c r="F31" s="62"/>
      <c r="G31" s="63"/>
      <c r="H31" s="74">
        <v>179.565</v>
      </c>
    </row>
    <row r="32" spans="1:8" ht="24" x14ac:dyDescent="0.25">
      <c r="A32" s="37"/>
      <c r="B32" s="67" t="s">
        <v>25</v>
      </c>
      <c r="C32" s="37"/>
      <c r="D32" s="55"/>
      <c r="E32" s="61"/>
      <c r="F32" s="62"/>
      <c r="G32" s="63"/>
      <c r="H32" s="68"/>
    </row>
    <row r="33" spans="1:8" x14ac:dyDescent="0.25">
      <c r="A33" s="37"/>
      <c r="B33" s="69" t="s">
        <v>32</v>
      </c>
      <c r="C33" s="37"/>
      <c r="D33" s="55"/>
      <c r="E33" s="61"/>
      <c r="F33" s="62"/>
      <c r="G33" s="63"/>
      <c r="H33" s="74">
        <v>21551.11</v>
      </c>
    </row>
    <row r="34" spans="1:8" x14ac:dyDescent="0.25">
      <c r="A34" s="37"/>
      <c r="B34" s="69" t="s">
        <v>33</v>
      </c>
      <c r="C34" s="37"/>
      <c r="D34" s="55"/>
      <c r="E34" s="61"/>
      <c r="F34" s="62"/>
      <c r="G34" s="63"/>
      <c r="H34" s="74">
        <v>6908.94</v>
      </c>
    </row>
    <row r="35" spans="1:8" x14ac:dyDescent="0.25">
      <c r="A35" s="37"/>
      <c r="B35" s="69" t="s">
        <v>28</v>
      </c>
      <c r="C35" s="37"/>
      <c r="D35" s="55"/>
      <c r="E35" s="61"/>
      <c r="F35" s="62"/>
      <c r="G35" s="63"/>
      <c r="H35" s="68"/>
    </row>
    <row r="36" spans="1:8" x14ac:dyDescent="0.25">
      <c r="A36" s="37"/>
      <c r="B36" s="69" t="s">
        <v>29</v>
      </c>
      <c r="C36" s="37"/>
      <c r="D36" s="55"/>
      <c r="E36" s="61"/>
      <c r="F36" s="62"/>
      <c r="G36" s="63"/>
      <c r="H36" s="68"/>
    </row>
    <row r="37" spans="1:8" ht="36.75" thickBot="1" x14ac:dyDescent="0.3">
      <c r="A37" s="37"/>
      <c r="B37" s="70" t="s">
        <v>30</v>
      </c>
      <c r="C37" s="37"/>
      <c r="D37" s="71"/>
      <c r="E37" s="61"/>
      <c r="F37" s="62"/>
      <c r="G37" s="63"/>
      <c r="H37" s="74">
        <v>13409.79</v>
      </c>
    </row>
    <row r="38" spans="1:8" ht="15.75" thickBot="1" x14ac:dyDescent="0.3">
      <c r="A38" s="37"/>
      <c r="B38" s="54" t="s">
        <v>34</v>
      </c>
      <c r="C38" s="37"/>
      <c r="D38" s="49" t="s">
        <v>18</v>
      </c>
      <c r="E38" s="50"/>
      <c r="F38" s="51"/>
      <c r="G38" s="72"/>
      <c r="H38" s="73">
        <f>H39+H41+H43</f>
        <v>97.268000000000001</v>
      </c>
    </row>
    <row r="39" spans="1:8" ht="24" x14ac:dyDescent="0.25">
      <c r="A39" s="37"/>
      <c r="B39" s="60" t="s">
        <v>20</v>
      </c>
      <c r="C39" s="37"/>
      <c r="D39" s="55"/>
      <c r="E39" s="61"/>
      <c r="F39" s="62"/>
      <c r="G39" s="63"/>
      <c r="H39" s="74">
        <v>35.851999999999997</v>
      </c>
    </row>
    <row r="40" spans="1:8" ht="24" x14ac:dyDescent="0.25">
      <c r="A40" s="37"/>
      <c r="B40" s="65" t="s">
        <v>21</v>
      </c>
      <c r="C40" s="37"/>
      <c r="D40" s="55"/>
      <c r="E40" s="61"/>
      <c r="F40" s="62"/>
      <c r="G40" s="63"/>
      <c r="H40" s="68"/>
    </row>
    <row r="41" spans="1:8" x14ac:dyDescent="0.25">
      <c r="A41" s="37"/>
      <c r="B41" s="65" t="s">
        <v>22</v>
      </c>
      <c r="C41" s="37"/>
      <c r="D41" s="55"/>
      <c r="E41" s="61"/>
      <c r="F41" s="62"/>
      <c r="G41" s="63"/>
      <c r="H41" s="74">
        <v>29.390999999999998</v>
      </c>
    </row>
    <row r="42" spans="1:8" ht="24" x14ac:dyDescent="0.25">
      <c r="A42" s="37"/>
      <c r="B42" s="65" t="s">
        <v>23</v>
      </c>
      <c r="C42" s="37"/>
      <c r="D42" s="55"/>
      <c r="E42" s="61"/>
      <c r="F42" s="62"/>
      <c r="G42" s="63"/>
      <c r="H42" s="68"/>
    </row>
    <row r="43" spans="1:8" ht="24" x14ac:dyDescent="0.25">
      <c r="A43" s="37"/>
      <c r="B43" s="65" t="s">
        <v>24</v>
      </c>
      <c r="C43" s="37"/>
      <c r="D43" s="55"/>
      <c r="E43" s="61"/>
      <c r="F43" s="62"/>
      <c r="G43" s="63"/>
      <c r="H43" s="74">
        <v>32.024999999999999</v>
      </c>
    </row>
    <row r="44" spans="1:8" ht="24" x14ac:dyDescent="0.25">
      <c r="A44" s="37"/>
      <c r="B44" s="67" t="s">
        <v>25</v>
      </c>
      <c r="C44" s="37"/>
      <c r="D44" s="55"/>
      <c r="E44" s="61"/>
      <c r="F44" s="62"/>
      <c r="G44" s="63"/>
      <c r="H44" s="68"/>
    </row>
    <row r="45" spans="1:8" x14ac:dyDescent="0.25">
      <c r="A45" s="37"/>
      <c r="B45" s="69" t="s">
        <v>32</v>
      </c>
      <c r="C45" s="37"/>
      <c r="D45" s="55"/>
      <c r="E45" s="61"/>
      <c r="F45" s="62"/>
      <c r="G45" s="63"/>
      <c r="H45" s="74">
        <v>7892.12</v>
      </c>
    </row>
    <row r="46" spans="1:8" x14ac:dyDescent="0.25">
      <c r="A46" s="37"/>
      <c r="B46" s="69" t="s">
        <v>33</v>
      </c>
      <c r="C46" s="37"/>
      <c r="D46" s="55"/>
      <c r="E46" s="61"/>
      <c r="F46" s="62"/>
      <c r="G46" s="63"/>
      <c r="H46" s="74">
        <v>4912.62</v>
      </c>
    </row>
    <row r="47" spans="1:8" x14ac:dyDescent="0.25">
      <c r="A47" s="37"/>
      <c r="B47" s="69" t="s">
        <v>28</v>
      </c>
      <c r="C47" s="37"/>
      <c r="D47" s="55"/>
      <c r="E47" s="61"/>
      <c r="F47" s="62"/>
      <c r="G47" s="63"/>
      <c r="H47" s="68"/>
    </row>
    <row r="48" spans="1:8" x14ac:dyDescent="0.25">
      <c r="A48" s="37"/>
      <c r="B48" s="69" t="s">
        <v>29</v>
      </c>
      <c r="C48" s="37"/>
      <c r="D48" s="55"/>
      <c r="E48" s="61"/>
      <c r="F48" s="62"/>
      <c r="G48" s="63"/>
      <c r="H48" s="68"/>
    </row>
    <row r="49" spans="1:8" ht="36.75" thickBot="1" x14ac:dyDescent="0.3">
      <c r="A49" s="37"/>
      <c r="B49" s="75" t="s">
        <v>30</v>
      </c>
      <c r="C49" s="76"/>
      <c r="D49" s="71"/>
      <c r="E49" s="77"/>
      <c r="F49" s="78"/>
      <c r="G49" s="79"/>
      <c r="H49" s="80">
        <v>7807.13</v>
      </c>
    </row>
    <row r="50" spans="1:8" ht="15.75" thickBot="1" x14ac:dyDescent="0.3">
      <c r="A50" s="37"/>
      <c r="B50" s="48" t="s">
        <v>17</v>
      </c>
      <c r="C50" s="81" t="s">
        <v>35</v>
      </c>
      <c r="D50" s="49" t="s">
        <v>18</v>
      </c>
      <c r="E50" s="50"/>
      <c r="F50" s="51"/>
      <c r="G50" s="72"/>
      <c r="H50" s="53"/>
    </row>
    <row r="51" spans="1:8" ht="29.25" thickBot="1" x14ac:dyDescent="0.3">
      <c r="A51" s="37"/>
      <c r="B51" s="54" t="s">
        <v>19</v>
      </c>
      <c r="C51" s="82"/>
      <c r="D51" s="55"/>
      <c r="E51" s="56"/>
      <c r="F51" s="57"/>
      <c r="G51" s="83"/>
      <c r="H51" s="59">
        <f>H52+H54+H56</f>
        <v>2242.9830000000002</v>
      </c>
    </row>
    <row r="52" spans="1:8" ht="24" x14ac:dyDescent="0.25">
      <c r="A52" s="37"/>
      <c r="B52" s="60" t="s">
        <v>20</v>
      </c>
      <c r="C52" s="82"/>
      <c r="D52" s="55"/>
      <c r="E52" s="61"/>
      <c r="F52" s="62"/>
      <c r="G52" s="84"/>
      <c r="H52" s="64">
        <v>676.21900000000005</v>
      </c>
    </row>
    <row r="53" spans="1:8" ht="24" x14ac:dyDescent="0.25">
      <c r="A53" s="37"/>
      <c r="B53" s="65" t="s">
        <v>21</v>
      </c>
      <c r="C53" s="82"/>
      <c r="D53" s="55"/>
      <c r="E53" s="61"/>
      <c r="F53" s="62"/>
      <c r="G53" s="84"/>
      <c r="H53" s="66"/>
    </row>
    <row r="54" spans="1:8" x14ac:dyDescent="0.25">
      <c r="A54" s="37"/>
      <c r="B54" s="65" t="s">
        <v>22</v>
      </c>
      <c r="C54" s="82"/>
      <c r="D54" s="55"/>
      <c r="E54" s="61"/>
      <c r="F54" s="62"/>
      <c r="G54" s="84"/>
      <c r="H54" s="64">
        <v>801.58699999999999</v>
      </c>
    </row>
    <row r="55" spans="1:8" ht="24" x14ac:dyDescent="0.25">
      <c r="A55" s="37"/>
      <c r="B55" s="65" t="s">
        <v>23</v>
      </c>
      <c r="C55" s="82"/>
      <c r="D55" s="55"/>
      <c r="E55" s="61"/>
      <c r="F55" s="62"/>
      <c r="G55" s="84"/>
      <c r="H55" s="66"/>
    </row>
    <row r="56" spans="1:8" ht="24" x14ac:dyDescent="0.25">
      <c r="A56" s="37"/>
      <c r="B56" s="65" t="s">
        <v>24</v>
      </c>
      <c r="C56" s="82"/>
      <c r="D56" s="55"/>
      <c r="E56" s="61"/>
      <c r="F56" s="62"/>
      <c r="G56" s="84"/>
      <c r="H56" s="64">
        <v>765.17700000000002</v>
      </c>
    </row>
    <row r="57" spans="1:8" ht="24" x14ac:dyDescent="0.25">
      <c r="A57" s="37"/>
      <c r="B57" s="67" t="s">
        <v>25</v>
      </c>
      <c r="C57" s="82"/>
      <c r="D57" s="55"/>
      <c r="E57" s="61"/>
      <c r="F57" s="62"/>
      <c r="G57" s="84"/>
      <c r="H57" s="68"/>
    </row>
    <row r="58" spans="1:8" x14ac:dyDescent="0.25">
      <c r="A58" s="37"/>
      <c r="B58" s="69" t="s">
        <v>26</v>
      </c>
      <c r="C58" s="82"/>
      <c r="D58" s="55"/>
      <c r="E58" s="61"/>
      <c r="F58" s="62"/>
      <c r="G58" s="84"/>
      <c r="H58" s="68"/>
    </row>
    <row r="59" spans="1:8" x14ac:dyDescent="0.25">
      <c r="A59" s="37"/>
      <c r="B59" s="69" t="s">
        <v>27</v>
      </c>
      <c r="C59" s="82"/>
      <c r="D59" s="55"/>
      <c r="E59" s="61"/>
      <c r="F59" s="62"/>
      <c r="G59" s="84"/>
      <c r="H59" s="68"/>
    </row>
    <row r="60" spans="1:8" x14ac:dyDescent="0.25">
      <c r="A60" s="37"/>
      <c r="B60" s="69" t="s">
        <v>28</v>
      </c>
      <c r="C60" s="82"/>
      <c r="D60" s="55"/>
      <c r="E60" s="61"/>
      <c r="F60" s="62"/>
      <c r="G60" s="84"/>
      <c r="H60" s="68"/>
    </row>
    <row r="61" spans="1:8" x14ac:dyDescent="0.25">
      <c r="A61" s="37"/>
      <c r="B61" s="69" t="s">
        <v>29</v>
      </c>
      <c r="C61" s="82"/>
      <c r="D61" s="55"/>
      <c r="E61" s="61"/>
      <c r="F61" s="62"/>
      <c r="G61" s="84"/>
      <c r="H61" s="68"/>
    </row>
    <row r="62" spans="1:8" ht="36.75" thickBot="1" x14ac:dyDescent="0.3">
      <c r="A62" s="37"/>
      <c r="B62" s="70" t="s">
        <v>30</v>
      </c>
      <c r="C62" s="82"/>
      <c r="D62" s="71"/>
      <c r="E62" s="85"/>
      <c r="F62" s="86"/>
      <c r="G62" s="87"/>
      <c r="H62" s="88"/>
    </row>
    <row r="63" spans="1:8" ht="15.75" thickBot="1" x14ac:dyDescent="0.3">
      <c r="A63" s="37"/>
      <c r="B63" s="54" t="s">
        <v>31</v>
      </c>
      <c r="C63" s="82"/>
      <c r="D63" s="49" t="s">
        <v>18</v>
      </c>
      <c r="E63" s="50"/>
      <c r="F63" s="51"/>
      <c r="G63" s="72"/>
      <c r="H63" s="73">
        <f>H64+H66+H68</f>
        <v>571.01</v>
      </c>
    </row>
    <row r="64" spans="1:8" ht="24" x14ac:dyDescent="0.25">
      <c r="A64" s="37"/>
      <c r="B64" s="60" t="s">
        <v>20</v>
      </c>
      <c r="C64" s="82"/>
      <c r="D64" s="55"/>
      <c r="E64" s="56"/>
      <c r="F64" s="57"/>
      <c r="G64" s="83"/>
      <c r="H64" s="89">
        <v>239.37100000000001</v>
      </c>
    </row>
    <row r="65" spans="1:8" ht="24" x14ac:dyDescent="0.25">
      <c r="A65" s="37"/>
      <c r="B65" s="65" t="s">
        <v>21</v>
      </c>
      <c r="C65" s="82"/>
      <c r="D65" s="55"/>
      <c r="E65" s="61"/>
      <c r="F65" s="62"/>
      <c r="G65" s="84"/>
      <c r="H65" s="68"/>
    </row>
    <row r="66" spans="1:8" x14ac:dyDescent="0.25">
      <c r="A66" s="37"/>
      <c r="B66" s="65" t="s">
        <v>22</v>
      </c>
      <c r="C66" s="82"/>
      <c r="D66" s="55"/>
      <c r="E66" s="61"/>
      <c r="F66" s="62"/>
      <c r="G66" s="84"/>
      <c r="H66" s="74">
        <v>132.084</v>
      </c>
    </row>
    <row r="67" spans="1:8" ht="24" x14ac:dyDescent="0.25">
      <c r="A67" s="37"/>
      <c r="B67" s="65" t="s">
        <v>23</v>
      </c>
      <c r="C67" s="82"/>
      <c r="D67" s="55"/>
      <c r="E67" s="61"/>
      <c r="F67" s="62"/>
      <c r="G67" s="84"/>
      <c r="H67" s="68"/>
    </row>
    <row r="68" spans="1:8" ht="24" x14ac:dyDescent="0.25">
      <c r="A68" s="37"/>
      <c r="B68" s="65" t="s">
        <v>24</v>
      </c>
      <c r="C68" s="82"/>
      <c r="D68" s="55"/>
      <c r="E68" s="61"/>
      <c r="F68" s="62"/>
      <c r="G68" s="84"/>
      <c r="H68" s="74">
        <v>199.55500000000001</v>
      </c>
    </row>
    <row r="69" spans="1:8" ht="24" x14ac:dyDescent="0.25">
      <c r="A69" s="37"/>
      <c r="B69" s="67" t="s">
        <v>25</v>
      </c>
      <c r="C69" s="82"/>
      <c r="D69" s="55"/>
      <c r="E69" s="61"/>
      <c r="F69" s="62"/>
      <c r="G69" s="84"/>
      <c r="H69" s="68"/>
    </row>
    <row r="70" spans="1:8" x14ac:dyDescent="0.25">
      <c r="A70" s="37"/>
      <c r="B70" s="69" t="s">
        <v>32</v>
      </c>
      <c r="C70" s="82"/>
      <c r="D70" s="55"/>
      <c r="E70" s="61"/>
      <c r="F70" s="62"/>
      <c r="G70" s="84"/>
      <c r="H70" s="74">
        <v>6431.23</v>
      </c>
    </row>
    <row r="71" spans="1:8" x14ac:dyDescent="0.25">
      <c r="A71" s="37"/>
      <c r="B71" s="69" t="s">
        <v>33</v>
      </c>
      <c r="C71" s="82"/>
      <c r="D71" s="55"/>
      <c r="E71" s="61"/>
      <c r="F71" s="62"/>
      <c r="G71" s="84"/>
      <c r="H71" s="74">
        <v>1340.55</v>
      </c>
    </row>
    <row r="72" spans="1:8" x14ac:dyDescent="0.25">
      <c r="A72" s="37"/>
      <c r="B72" s="69" t="s">
        <v>28</v>
      </c>
      <c r="C72" s="82"/>
      <c r="D72" s="55"/>
      <c r="E72" s="61"/>
      <c r="F72" s="62"/>
      <c r="G72" s="84"/>
      <c r="H72" s="74">
        <v>13635.31</v>
      </c>
    </row>
    <row r="73" spans="1:8" x14ac:dyDescent="0.25">
      <c r="A73" s="37"/>
      <c r="B73" s="69" t="s">
        <v>29</v>
      </c>
      <c r="C73" s="82"/>
      <c r="D73" s="55"/>
      <c r="E73" s="61"/>
      <c r="F73" s="62"/>
      <c r="G73" s="84"/>
      <c r="H73" s="68"/>
    </row>
    <row r="74" spans="1:8" ht="36.75" thickBot="1" x14ac:dyDescent="0.3">
      <c r="A74" s="37"/>
      <c r="B74" s="70" t="s">
        <v>30</v>
      </c>
      <c r="C74" s="82"/>
      <c r="D74" s="71"/>
      <c r="E74" s="61"/>
      <c r="F74" s="62"/>
      <c r="G74" s="84"/>
      <c r="H74" s="68"/>
    </row>
    <row r="75" spans="1:8" ht="15.75" thickBot="1" x14ac:dyDescent="0.3">
      <c r="A75" s="37"/>
      <c r="B75" s="54" t="s">
        <v>34</v>
      </c>
      <c r="C75" s="82"/>
      <c r="D75" s="49" t="s">
        <v>18</v>
      </c>
      <c r="E75" s="50"/>
      <c r="F75" s="51"/>
      <c r="G75" s="72"/>
      <c r="H75" s="73">
        <f>H76+H78+H80</f>
        <v>135.23000000000002</v>
      </c>
    </row>
    <row r="76" spans="1:8" ht="24" x14ac:dyDescent="0.25">
      <c r="A76" s="37"/>
      <c r="B76" s="60" t="s">
        <v>20</v>
      </c>
      <c r="C76" s="82"/>
      <c r="D76" s="55"/>
      <c r="E76" s="61"/>
      <c r="F76" s="62"/>
      <c r="G76" s="84"/>
      <c r="H76" s="74">
        <v>72.73</v>
      </c>
    </row>
    <row r="77" spans="1:8" ht="24" x14ac:dyDescent="0.25">
      <c r="A77" s="37"/>
      <c r="B77" s="65" t="s">
        <v>21</v>
      </c>
      <c r="C77" s="82"/>
      <c r="D77" s="55"/>
      <c r="E77" s="61"/>
      <c r="F77" s="62"/>
      <c r="G77" s="84"/>
      <c r="H77" s="68"/>
    </row>
    <row r="78" spans="1:8" x14ac:dyDescent="0.25">
      <c r="A78" s="37"/>
      <c r="B78" s="65" t="s">
        <v>22</v>
      </c>
      <c r="C78" s="82"/>
      <c r="D78" s="55"/>
      <c r="E78" s="61"/>
      <c r="F78" s="62"/>
      <c r="G78" s="84"/>
      <c r="H78" s="74">
        <v>26.89</v>
      </c>
    </row>
    <row r="79" spans="1:8" ht="24" x14ac:dyDescent="0.25">
      <c r="A79" s="37"/>
      <c r="B79" s="65" t="s">
        <v>23</v>
      </c>
      <c r="C79" s="82"/>
      <c r="D79" s="55"/>
      <c r="E79" s="61"/>
      <c r="F79" s="62"/>
      <c r="G79" s="84"/>
      <c r="H79" s="68"/>
    </row>
    <row r="80" spans="1:8" ht="24" x14ac:dyDescent="0.25">
      <c r="A80" s="37"/>
      <c r="B80" s="65" t="s">
        <v>24</v>
      </c>
      <c r="C80" s="82"/>
      <c r="D80" s="55"/>
      <c r="E80" s="61"/>
      <c r="F80" s="62"/>
      <c r="G80" s="84"/>
      <c r="H80" s="74">
        <v>35.61</v>
      </c>
    </row>
    <row r="81" spans="1:8" ht="24" x14ac:dyDescent="0.25">
      <c r="A81" s="37"/>
      <c r="B81" s="67" t="s">
        <v>25</v>
      </c>
      <c r="C81" s="82"/>
      <c r="D81" s="55"/>
      <c r="E81" s="61"/>
      <c r="F81" s="62"/>
      <c r="G81" s="84"/>
      <c r="H81" s="68"/>
    </row>
    <row r="82" spans="1:8" x14ac:dyDescent="0.25">
      <c r="A82" s="37"/>
      <c r="B82" s="69" t="s">
        <v>32</v>
      </c>
      <c r="C82" s="82"/>
      <c r="D82" s="55"/>
      <c r="E82" s="61"/>
      <c r="F82" s="62"/>
      <c r="G82" s="84"/>
      <c r="H82" s="74">
        <v>1448.6</v>
      </c>
    </row>
    <row r="83" spans="1:8" x14ac:dyDescent="0.25">
      <c r="A83" s="37"/>
      <c r="B83" s="69" t="s">
        <v>33</v>
      </c>
      <c r="C83" s="82"/>
      <c r="D83" s="55"/>
      <c r="E83" s="61"/>
      <c r="F83" s="62"/>
      <c r="G83" s="84"/>
      <c r="H83" s="74">
        <v>7025.42</v>
      </c>
    </row>
    <row r="84" spans="1:8" x14ac:dyDescent="0.25">
      <c r="A84" s="37"/>
      <c r="B84" s="69" t="s">
        <v>28</v>
      </c>
      <c r="C84" s="82"/>
      <c r="D84" s="55"/>
      <c r="E84" s="61"/>
      <c r="F84" s="62"/>
      <c r="G84" s="84"/>
      <c r="H84" s="68"/>
    </row>
    <row r="85" spans="1:8" x14ac:dyDescent="0.25">
      <c r="A85" s="37"/>
      <c r="B85" s="69" t="s">
        <v>29</v>
      </c>
      <c r="C85" s="82"/>
      <c r="D85" s="55"/>
      <c r="E85" s="61"/>
      <c r="F85" s="62"/>
      <c r="G85" s="84"/>
      <c r="H85" s="68"/>
    </row>
    <row r="86" spans="1:8" ht="36.75" thickBot="1" x14ac:dyDescent="0.3">
      <c r="A86" s="37"/>
      <c r="B86" s="70" t="s">
        <v>30</v>
      </c>
      <c r="C86" s="82"/>
      <c r="D86" s="71"/>
      <c r="E86" s="61"/>
      <c r="F86" s="62"/>
      <c r="G86" s="84"/>
      <c r="H86" s="74">
        <v>7807.13</v>
      </c>
    </row>
    <row r="87" spans="1:8" ht="15.75" thickBot="1" x14ac:dyDescent="0.3">
      <c r="A87" s="37"/>
      <c r="B87" s="54" t="s">
        <v>36</v>
      </c>
      <c r="C87" s="82"/>
      <c r="D87" s="49" t="s">
        <v>18</v>
      </c>
      <c r="E87" s="50"/>
      <c r="F87" s="51"/>
      <c r="G87" s="72"/>
      <c r="H87" s="73">
        <f>H88+H90+H91+H92</f>
        <v>138.596</v>
      </c>
    </row>
    <row r="88" spans="1:8" ht="24" x14ac:dyDescent="0.25">
      <c r="A88" s="37"/>
      <c r="B88" s="60" t="s">
        <v>20</v>
      </c>
      <c r="C88" s="82"/>
      <c r="D88" s="55"/>
      <c r="E88" s="61"/>
      <c r="F88" s="62"/>
      <c r="G88" s="84"/>
      <c r="H88" s="74">
        <v>71.540000000000006</v>
      </c>
    </row>
    <row r="89" spans="1:8" ht="24" x14ac:dyDescent="0.25">
      <c r="A89" s="37"/>
      <c r="B89" s="65" t="s">
        <v>21</v>
      </c>
      <c r="C89" s="82"/>
      <c r="D89" s="55"/>
      <c r="E89" s="61"/>
      <c r="F89" s="62"/>
      <c r="G89" s="84"/>
      <c r="H89" s="68"/>
    </row>
    <row r="90" spans="1:8" x14ac:dyDescent="0.25">
      <c r="A90" s="37"/>
      <c r="B90" s="65" t="s">
        <v>22</v>
      </c>
      <c r="C90" s="82"/>
      <c r="D90" s="55"/>
      <c r="E90" s="61"/>
      <c r="F90" s="62"/>
      <c r="G90" s="84"/>
      <c r="H90" s="74">
        <v>45.374000000000002</v>
      </c>
    </row>
    <row r="91" spans="1:8" ht="24" x14ac:dyDescent="0.25">
      <c r="A91" s="37"/>
      <c r="B91" s="65" t="s">
        <v>23</v>
      </c>
      <c r="C91" s="82"/>
      <c r="D91" s="55"/>
      <c r="E91" s="61"/>
      <c r="F91" s="62"/>
      <c r="G91" s="84"/>
      <c r="H91" s="74">
        <v>6.444</v>
      </c>
    </row>
    <row r="92" spans="1:8" ht="24" x14ac:dyDescent="0.25">
      <c r="A92" s="37"/>
      <c r="B92" s="65" t="s">
        <v>24</v>
      </c>
      <c r="C92" s="82"/>
      <c r="D92" s="55"/>
      <c r="E92" s="61"/>
      <c r="F92" s="62"/>
      <c r="G92" s="84"/>
      <c r="H92" s="74">
        <v>15.238</v>
      </c>
    </row>
    <row r="93" spans="1:8" ht="24" x14ac:dyDescent="0.25">
      <c r="A93" s="37"/>
      <c r="B93" s="67" t="s">
        <v>25</v>
      </c>
      <c r="C93" s="82"/>
      <c r="D93" s="55"/>
      <c r="E93" s="61"/>
      <c r="F93" s="62"/>
      <c r="G93" s="84"/>
      <c r="H93" s="68"/>
    </row>
    <row r="94" spans="1:8" x14ac:dyDescent="0.25">
      <c r="A94" s="37"/>
      <c r="B94" s="69" t="s">
        <v>32</v>
      </c>
      <c r="C94" s="82"/>
      <c r="D94" s="55"/>
      <c r="E94" s="61"/>
      <c r="F94" s="62"/>
      <c r="G94" s="84"/>
      <c r="H94" s="74">
        <v>1192.31</v>
      </c>
    </row>
    <row r="95" spans="1:8" x14ac:dyDescent="0.25">
      <c r="A95" s="37"/>
      <c r="B95" s="69" t="s">
        <v>33</v>
      </c>
      <c r="C95" s="82"/>
      <c r="D95" s="55"/>
      <c r="E95" s="61"/>
      <c r="F95" s="62"/>
      <c r="G95" s="84"/>
      <c r="H95" s="74">
        <v>1218.83</v>
      </c>
    </row>
    <row r="96" spans="1:8" x14ac:dyDescent="0.25">
      <c r="A96" s="37"/>
      <c r="B96" s="69" t="s">
        <v>28</v>
      </c>
      <c r="C96" s="82"/>
      <c r="D96" s="55"/>
      <c r="E96" s="61"/>
      <c r="F96" s="62"/>
      <c r="G96" s="84"/>
      <c r="H96" s="68"/>
    </row>
    <row r="97" spans="1:8" x14ac:dyDescent="0.25">
      <c r="A97" s="37"/>
      <c r="B97" s="69" t="s">
        <v>29</v>
      </c>
      <c r="C97" s="82"/>
      <c r="D97" s="55"/>
      <c r="E97" s="61"/>
      <c r="F97" s="62"/>
      <c r="G97" s="84"/>
      <c r="H97" s="68"/>
    </row>
    <row r="98" spans="1:8" ht="36.75" thickBot="1" x14ac:dyDescent="0.3">
      <c r="A98" s="37"/>
      <c r="B98" s="75" t="s">
        <v>30</v>
      </c>
      <c r="C98" s="90"/>
      <c r="D98" s="71"/>
      <c r="E98" s="77"/>
      <c r="F98" s="78"/>
      <c r="G98" s="91"/>
      <c r="H98" s="92"/>
    </row>
    <row r="99" spans="1:8" ht="15.75" thickBot="1" x14ac:dyDescent="0.3">
      <c r="A99" s="37"/>
      <c r="B99" s="48" t="s">
        <v>17</v>
      </c>
      <c r="C99" s="81" t="s">
        <v>37</v>
      </c>
      <c r="D99" s="49" t="s">
        <v>18</v>
      </c>
      <c r="E99" s="50"/>
      <c r="F99" s="51"/>
      <c r="G99" s="72"/>
      <c r="H99" s="53"/>
    </row>
    <row r="100" spans="1:8" ht="15.75" thickBot="1" x14ac:dyDescent="0.3">
      <c r="A100" s="37"/>
      <c r="B100" s="54" t="s">
        <v>34</v>
      </c>
      <c r="C100" s="82"/>
      <c r="D100" s="55"/>
      <c r="E100" s="56"/>
      <c r="F100" s="57"/>
      <c r="G100" s="83"/>
      <c r="H100" s="59">
        <f>H101+H103+H105</f>
        <v>218.97000000000003</v>
      </c>
    </row>
    <row r="101" spans="1:8" ht="24" x14ac:dyDescent="0.25">
      <c r="A101" s="37"/>
      <c r="B101" s="60" t="s">
        <v>20</v>
      </c>
      <c r="C101" s="82"/>
      <c r="D101" s="55"/>
      <c r="E101" s="61"/>
      <c r="F101" s="62"/>
      <c r="G101" s="84"/>
      <c r="H101" s="74">
        <v>84.51</v>
      </c>
    </row>
    <row r="102" spans="1:8" ht="24" x14ac:dyDescent="0.25">
      <c r="A102" s="37"/>
      <c r="B102" s="65" t="s">
        <v>21</v>
      </c>
      <c r="C102" s="82"/>
      <c r="D102" s="55"/>
      <c r="E102" s="61"/>
      <c r="F102" s="62"/>
      <c r="G102" s="84"/>
      <c r="H102" s="68"/>
    </row>
    <row r="103" spans="1:8" x14ac:dyDescent="0.25">
      <c r="A103" s="37"/>
      <c r="B103" s="65" t="s">
        <v>22</v>
      </c>
      <c r="C103" s="82"/>
      <c r="D103" s="55"/>
      <c r="E103" s="61"/>
      <c r="F103" s="62"/>
      <c r="G103" s="84"/>
      <c r="H103" s="74">
        <v>95.03</v>
      </c>
    </row>
    <row r="104" spans="1:8" ht="24" x14ac:dyDescent="0.25">
      <c r="A104" s="37"/>
      <c r="B104" s="65" t="s">
        <v>23</v>
      </c>
      <c r="C104" s="82"/>
      <c r="D104" s="55"/>
      <c r="E104" s="61"/>
      <c r="F104" s="62"/>
      <c r="G104" s="84"/>
      <c r="H104" s="68"/>
    </row>
    <row r="105" spans="1:8" ht="24" x14ac:dyDescent="0.25">
      <c r="A105" s="37"/>
      <c r="B105" s="65" t="s">
        <v>24</v>
      </c>
      <c r="C105" s="82"/>
      <c r="D105" s="55"/>
      <c r="E105" s="61"/>
      <c r="F105" s="62"/>
      <c r="G105" s="84"/>
      <c r="H105" s="74">
        <v>39.43</v>
      </c>
    </row>
    <row r="106" spans="1:8" ht="24" x14ac:dyDescent="0.25">
      <c r="A106" s="37"/>
      <c r="B106" s="67" t="s">
        <v>25</v>
      </c>
      <c r="C106" s="82"/>
      <c r="D106" s="55"/>
      <c r="E106" s="61"/>
      <c r="F106" s="62"/>
      <c r="G106" s="84"/>
      <c r="H106" s="68"/>
    </row>
    <row r="107" spans="1:8" x14ac:dyDescent="0.25">
      <c r="A107" s="37"/>
      <c r="B107" s="69" t="s">
        <v>32</v>
      </c>
      <c r="C107" s="82"/>
      <c r="D107" s="55"/>
      <c r="E107" s="61"/>
      <c r="F107" s="62"/>
      <c r="G107" s="84"/>
      <c r="H107" s="68"/>
    </row>
    <row r="108" spans="1:8" x14ac:dyDescent="0.25">
      <c r="A108" s="37"/>
      <c r="B108" s="69" t="s">
        <v>33</v>
      </c>
      <c r="C108" s="82"/>
      <c r="D108" s="55"/>
      <c r="E108" s="61"/>
      <c r="F108" s="62"/>
      <c r="G108" s="84"/>
      <c r="H108" s="68"/>
    </row>
    <row r="109" spans="1:8" x14ac:dyDescent="0.25">
      <c r="A109" s="37"/>
      <c r="B109" s="69" t="s">
        <v>28</v>
      </c>
      <c r="C109" s="82"/>
      <c r="D109" s="55"/>
      <c r="E109" s="61"/>
      <c r="F109" s="62"/>
      <c r="G109" s="84"/>
      <c r="H109" s="68"/>
    </row>
    <row r="110" spans="1:8" x14ac:dyDescent="0.25">
      <c r="A110" s="37"/>
      <c r="B110" s="69" t="s">
        <v>29</v>
      </c>
      <c r="C110" s="82"/>
      <c r="D110" s="55"/>
      <c r="E110" s="61"/>
      <c r="F110" s="62"/>
      <c r="G110" s="84"/>
      <c r="H110" s="68"/>
    </row>
    <row r="111" spans="1:8" ht="36.75" thickBot="1" x14ac:dyDescent="0.3">
      <c r="A111" s="37"/>
      <c r="B111" s="70" t="s">
        <v>30</v>
      </c>
      <c r="C111" s="82"/>
      <c r="D111" s="71"/>
      <c r="E111" s="61"/>
      <c r="F111" s="62"/>
      <c r="G111" s="84"/>
      <c r="H111" s="68"/>
    </row>
    <row r="112" spans="1:8" ht="15.75" thickBot="1" x14ac:dyDescent="0.3">
      <c r="A112" s="37"/>
      <c r="B112" s="54" t="s">
        <v>36</v>
      </c>
      <c r="C112" s="82"/>
      <c r="D112" s="49" t="s">
        <v>18</v>
      </c>
      <c r="E112" s="50"/>
      <c r="F112" s="51"/>
      <c r="G112" s="72"/>
      <c r="H112" s="73">
        <f>H113+H115+H116+H117</f>
        <v>151.01999999999998</v>
      </c>
    </row>
    <row r="113" spans="1:8" ht="24" x14ac:dyDescent="0.25">
      <c r="A113" s="37"/>
      <c r="B113" s="60" t="s">
        <v>20</v>
      </c>
      <c r="C113" s="82"/>
      <c r="D113" s="55"/>
      <c r="E113" s="61"/>
      <c r="F113" s="62"/>
      <c r="G113" s="84"/>
      <c r="H113" s="74">
        <v>55.3</v>
      </c>
    </row>
    <row r="114" spans="1:8" ht="24" x14ac:dyDescent="0.25">
      <c r="A114" s="37"/>
      <c r="B114" s="65" t="s">
        <v>21</v>
      </c>
      <c r="C114" s="82"/>
      <c r="D114" s="55"/>
      <c r="E114" s="61"/>
      <c r="F114" s="62"/>
      <c r="G114" s="84"/>
      <c r="H114" s="68"/>
    </row>
    <row r="115" spans="1:8" x14ac:dyDescent="0.25">
      <c r="A115" s="37"/>
      <c r="B115" s="65" t="s">
        <v>22</v>
      </c>
      <c r="C115" s="82"/>
      <c r="D115" s="55"/>
      <c r="E115" s="61"/>
      <c r="F115" s="62"/>
      <c r="G115" s="84"/>
      <c r="H115" s="74">
        <v>62.14</v>
      </c>
    </row>
    <row r="116" spans="1:8" ht="24" x14ac:dyDescent="0.25">
      <c r="A116" s="37"/>
      <c r="B116" s="65" t="s">
        <v>23</v>
      </c>
      <c r="C116" s="82"/>
      <c r="D116" s="55"/>
      <c r="E116" s="61"/>
      <c r="F116" s="62"/>
      <c r="G116" s="84"/>
      <c r="H116" s="74">
        <v>8.83</v>
      </c>
    </row>
    <row r="117" spans="1:8" ht="24" x14ac:dyDescent="0.25">
      <c r="A117" s="37"/>
      <c r="B117" s="65" t="s">
        <v>24</v>
      </c>
      <c r="C117" s="82"/>
      <c r="D117" s="55"/>
      <c r="E117" s="61"/>
      <c r="F117" s="62"/>
      <c r="G117" s="84"/>
      <c r="H117" s="74">
        <v>24.75</v>
      </c>
    </row>
    <row r="118" spans="1:8" ht="24" x14ac:dyDescent="0.25">
      <c r="A118" s="37"/>
      <c r="B118" s="67" t="s">
        <v>25</v>
      </c>
      <c r="C118" s="82"/>
      <c r="D118" s="55"/>
      <c r="E118" s="61"/>
      <c r="F118" s="62"/>
      <c r="G118" s="84"/>
      <c r="H118" s="68"/>
    </row>
    <row r="119" spans="1:8" x14ac:dyDescent="0.25">
      <c r="A119" s="37"/>
      <c r="B119" s="69" t="s">
        <v>32</v>
      </c>
      <c r="C119" s="82"/>
      <c r="D119" s="55"/>
      <c r="E119" s="61"/>
      <c r="F119" s="62"/>
      <c r="G119" s="84"/>
      <c r="H119" s="68"/>
    </row>
    <row r="120" spans="1:8" x14ac:dyDescent="0.25">
      <c r="A120" s="37"/>
      <c r="B120" s="69" t="s">
        <v>33</v>
      </c>
      <c r="C120" s="82"/>
      <c r="D120" s="55"/>
      <c r="E120" s="61"/>
      <c r="F120" s="62"/>
      <c r="G120" s="84"/>
      <c r="H120" s="68"/>
    </row>
    <row r="121" spans="1:8" x14ac:dyDescent="0.25">
      <c r="A121" s="37"/>
      <c r="B121" s="69" t="s">
        <v>28</v>
      </c>
      <c r="C121" s="82"/>
      <c r="D121" s="55"/>
      <c r="E121" s="61"/>
      <c r="F121" s="62"/>
      <c r="G121" s="84"/>
      <c r="H121" s="68"/>
    </row>
    <row r="122" spans="1:8" x14ac:dyDescent="0.25">
      <c r="A122" s="37"/>
      <c r="B122" s="69" t="s">
        <v>29</v>
      </c>
      <c r="C122" s="82"/>
      <c r="D122" s="55"/>
      <c r="E122" s="61"/>
      <c r="F122" s="62"/>
      <c r="G122" s="84"/>
      <c r="H122" s="68"/>
    </row>
    <row r="123" spans="1:8" ht="36.75" thickBot="1" x14ac:dyDescent="0.3">
      <c r="A123" s="37"/>
      <c r="B123" s="75" t="s">
        <v>30</v>
      </c>
      <c r="C123" s="90"/>
      <c r="D123" s="71"/>
      <c r="E123" s="77"/>
      <c r="F123" s="78"/>
      <c r="G123" s="91"/>
      <c r="H123" s="92"/>
    </row>
    <row r="124" spans="1:8" ht="15.75" thickBot="1" x14ac:dyDescent="0.3">
      <c r="A124" s="37"/>
      <c r="B124" s="48" t="s">
        <v>17</v>
      </c>
      <c r="C124" s="81" t="s">
        <v>38</v>
      </c>
      <c r="D124" s="93"/>
      <c r="E124" s="50"/>
      <c r="F124" s="51"/>
      <c r="G124" s="72"/>
      <c r="H124" s="53"/>
    </row>
    <row r="125" spans="1:8" ht="15.75" thickBot="1" x14ac:dyDescent="0.3">
      <c r="A125" s="37"/>
      <c r="B125" s="54" t="s">
        <v>34</v>
      </c>
      <c r="C125" s="82"/>
      <c r="D125" s="49" t="s">
        <v>18</v>
      </c>
      <c r="E125" s="56"/>
      <c r="F125" s="57"/>
      <c r="G125" s="83"/>
      <c r="H125" s="59">
        <f>H126+H128+H130</f>
        <v>229.67500000000001</v>
      </c>
    </row>
    <row r="126" spans="1:8" ht="24" x14ac:dyDescent="0.25">
      <c r="A126" s="37"/>
      <c r="B126" s="60" t="s">
        <v>20</v>
      </c>
      <c r="C126" s="82"/>
      <c r="D126" s="55"/>
      <c r="E126" s="61"/>
      <c r="F126" s="62"/>
      <c r="G126" s="84"/>
      <c r="H126" s="74">
        <v>121.703</v>
      </c>
    </row>
    <row r="127" spans="1:8" ht="24" x14ac:dyDescent="0.25">
      <c r="A127" s="37"/>
      <c r="B127" s="65" t="s">
        <v>21</v>
      </c>
      <c r="C127" s="82"/>
      <c r="D127" s="55"/>
      <c r="E127" s="61"/>
      <c r="F127" s="62"/>
      <c r="G127" s="84"/>
      <c r="H127" s="68"/>
    </row>
    <row r="128" spans="1:8" x14ac:dyDescent="0.25">
      <c r="A128" s="37"/>
      <c r="B128" s="65" t="s">
        <v>22</v>
      </c>
      <c r="C128" s="82"/>
      <c r="D128" s="55"/>
      <c r="E128" s="61"/>
      <c r="F128" s="62"/>
      <c r="G128" s="84"/>
      <c r="H128" s="74">
        <v>76.31</v>
      </c>
    </row>
    <row r="129" spans="1:8" ht="24" x14ac:dyDescent="0.25">
      <c r="A129" s="37"/>
      <c r="B129" s="65" t="s">
        <v>23</v>
      </c>
      <c r="C129" s="82"/>
      <c r="D129" s="55"/>
      <c r="E129" s="61"/>
      <c r="F129" s="62"/>
      <c r="G129" s="84"/>
      <c r="H129" s="68"/>
    </row>
    <row r="130" spans="1:8" ht="24" x14ac:dyDescent="0.25">
      <c r="A130" s="37"/>
      <c r="B130" s="65" t="s">
        <v>24</v>
      </c>
      <c r="C130" s="82"/>
      <c r="D130" s="55"/>
      <c r="E130" s="61"/>
      <c r="F130" s="62"/>
      <c r="G130" s="84"/>
      <c r="H130" s="74">
        <v>31.661999999999999</v>
      </c>
    </row>
    <row r="131" spans="1:8" ht="24" x14ac:dyDescent="0.25">
      <c r="A131" s="37"/>
      <c r="B131" s="67" t="s">
        <v>25</v>
      </c>
      <c r="C131" s="82"/>
      <c r="D131" s="55"/>
      <c r="E131" s="61"/>
      <c r="F131" s="62"/>
      <c r="G131" s="84"/>
      <c r="H131" s="68"/>
    </row>
    <row r="132" spans="1:8" x14ac:dyDescent="0.25">
      <c r="A132" s="37"/>
      <c r="B132" s="69" t="s">
        <v>32</v>
      </c>
      <c r="C132" s="82"/>
      <c r="D132" s="55"/>
      <c r="E132" s="61"/>
      <c r="F132" s="62"/>
      <c r="G132" s="84"/>
      <c r="H132" s="68"/>
    </row>
    <row r="133" spans="1:8" x14ac:dyDescent="0.25">
      <c r="A133" s="37"/>
      <c r="B133" s="69" t="s">
        <v>33</v>
      </c>
      <c r="C133" s="82"/>
      <c r="D133" s="55"/>
      <c r="E133" s="61"/>
      <c r="F133" s="62"/>
      <c r="G133" s="84"/>
      <c r="H133" s="68"/>
    </row>
    <row r="134" spans="1:8" x14ac:dyDescent="0.25">
      <c r="A134" s="37"/>
      <c r="B134" s="69" t="s">
        <v>28</v>
      </c>
      <c r="C134" s="82"/>
      <c r="D134" s="55"/>
      <c r="E134" s="61"/>
      <c r="F134" s="62"/>
      <c r="G134" s="84"/>
      <c r="H134" s="68"/>
    </row>
    <row r="135" spans="1:8" x14ac:dyDescent="0.25">
      <c r="A135" s="37"/>
      <c r="B135" s="69" t="s">
        <v>29</v>
      </c>
      <c r="C135" s="82"/>
      <c r="D135" s="55"/>
      <c r="E135" s="61"/>
      <c r="F135" s="62"/>
      <c r="G135" s="84"/>
      <c r="H135" s="68"/>
    </row>
    <row r="136" spans="1:8" ht="36.75" thickBot="1" x14ac:dyDescent="0.3">
      <c r="A136" s="37"/>
      <c r="B136" s="70" t="s">
        <v>30</v>
      </c>
      <c r="C136" s="82"/>
      <c r="D136" s="71"/>
      <c r="E136" s="61"/>
      <c r="F136" s="62"/>
      <c r="G136" s="84"/>
      <c r="H136" s="68"/>
    </row>
    <row r="137" spans="1:8" ht="15.75" thickBot="1" x14ac:dyDescent="0.3">
      <c r="A137" s="37"/>
      <c r="B137" s="54" t="s">
        <v>36</v>
      </c>
      <c r="C137" s="82"/>
      <c r="D137" s="49" t="s">
        <v>18</v>
      </c>
      <c r="E137" s="50"/>
      <c r="F137" s="51"/>
      <c r="G137" s="72"/>
      <c r="H137" s="73">
        <f>H138+H140+H141+H142</f>
        <v>63.298999999999992</v>
      </c>
    </row>
    <row r="138" spans="1:8" ht="24" x14ac:dyDescent="0.25">
      <c r="A138" s="37"/>
      <c r="B138" s="60" t="s">
        <v>20</v>
      </c>
      <c r="C138" s="82"/>
      <c r="D138" s="55"/>
      <c r="E138" s="61"/>
      <c r="F138" s="62"/>
      <c r="G138" s="84"/>
      <c r="H138" s="74">
        <v>32.670999999999999</v>
      </c>
    </row>
    <row r="139" spans="1:8" ht="24" x14ac:dyDescent="0.25">
      <c r="A139" s="37"/>
      <c r="B139" s="65" t="s">
        <v>21</v>
      </c>
      <c r="C139" s="82"/>
      <c r="D139" s="55"/>
      <c r="E139" s="61"/>
      <c r="F139" s="62"/>
      <c r="G139" s="84"/>
      <c r="H139" s="68"/>
    </row>
    <row r="140" spans="1:8" x14ac:dyDescent="0.25">
      <c r="A140" s="37"/>
      <c r="B140" s="65" t="s">
        <v>22</v>
      </c>
      <c r="C140" s="82"/>
      <c r="D140" s="55"/>
      <c r="E140" s="61"/>
      <c r="F140" s="62"/>
      <c r="G140" s="84"/>
      <c r="H140" s="74">
        <v>19.885000000000002</v>
      </c>
    </row>
    <row r="141" spans="1:8" ht="24" x14ac:dyDescent="0.25">
      <c r="A141" s="37"/>
      <c r="B141" s="65" t="s">
        <v>23</v>
      </c>
      <c r="C141" s="82"/>
      <c r="D141" s="55"/>
      <c r="E141" s="61"/>
      <c r="F141" s="62"/>
      <c r="G141" s="84"/>
      <c r="H141" s="74">
        <v>2.8239999999999998</v>
      </c>
    </row>
    <row r="142" spans="1:8" ht="24" x14ac:dyDescent="0.25">
      <c r="A142" s="37"/>
      <c r="B142" s="65" t="s">
        <v>24</v>
      </c>
      <c r="C142" s="82"/>
      <c r="D142" s="55"/>
      <c r="E142" s="61"/>
      <c r="F142" s="62"/>
      <c r="G142" s="84"/>
      <c r="H142" s="74">
        <v>7.9189999999999996</v>
      </c>
    </row>
    <row r="143" spans="1:8" ht="24" x14ac:dyDescent="0.25">
      <c r="A143" s="37"/>
      <c r="B143" s="67" t="s">
        <v>25</v>
      </c>
      <c r="C143" s="82"/>
      <c r="D143" s="55"/>
      <c r="E143" s="61"/>
      <c r="F143" s="62"/>
      <c r="G143" s="84"/>
      <c r="H143" s="68"/>
    </row>
    <row r="144" spans="1:8" x14ac:dyDescent="0.25">
      <c r="A144" s="37"/>
      <c r="B144" s="69" t="s">
        <v>32</v>
      </c>
      <c r="C144" s="82"/>
      <c r="D144" s="55"/>
      <c r="E144" s="61"/>
      <c r="F144" s="62"/>
      <c r="G144" s="84"/>
      <c r="H144" s="68"/>
    </row>
    <row r="145" spans="1:8" x14ac:dyDescent="0.25">
      <c r="A145" s="37"/>
      <c r="B145" s="69" t="s">
        <v>33</v>
      </c>
      <c r="C145" s="82"/>
      <c r="D145" s="55"/>
      <c r="E145" s="61"/>
      <c r="F145" s="62"/>
      <c r="G145" s="84"/>
      <c r="H145" s="68"/>
    </row>
    <row r="146" spans="1:8" x14ac:dyDescent="0.25">
      <c r="A146" s="37"/>
      <c r="B146" s="69" t="s">
        <v>28</v>
      </c>
      <c r="C146" s="82"/>
      <c r="D146" s="55"/>
      <c r="E146" s="61"/>
      <c r="F146" s="62"/>
      <c r="G146" s="84"/>
      <c r="H146" s="68"/>
    </row>
    <row r="147" spans="1:8" x14ac:dyDescent="0.25">
      <c r="A147" s="37"/>
      <c r="B147" s="69" t="s">
        <v>29</v>
      </c>
      <c r="C147" s="82"/>
      <c r="D147" s="55"/>
      <c r="E147" s="61"/>
      <c r="F147" s="62"/>
      <c r="G147" s="84"/>
      <c r="H147" s="68"/>
    </row>
    <row r="148" spans="1:8" ht="36.75" thickBot="1" x14ac:dyDescent="0.3">
      <c r="A148" s="37"/>
      <c r="B148" s="75" t="s">
        <v>30</v>
      </c>
      <c r="C148" s="90"/>
      <c r="D148" s="71"/>
      <c r="E148" s="77"/>
      <c r="F148" s="78"/>
      <c r="G148" s="91"/>
      <c r="H148" s="92"/>
    </row>
    <row r="149" spans="1:8" ht="12.75" customHeight="1" thickBot="1" x14ac:dyDescent="0.3">
      <c r="A149" s="37"/>
      <c r="B149" s="26" t="s">
        <v>39</v>
      </c>
      <c r="C149" s="27"/>
      <c r="D149" s="27"/>
      <c r="E149" s="27"/>
      <c r="F149" s="27"/>
      <c r="G149" s="27"/>
      <c r="H149" s="28"/>
    </row>
    <row r="150" spans="1:8" ht="75.75" thickBot="1" x14ac:dyDescent="0.3">
      <c r="A150" s="37"/>
      <c r="B150" s="48" t="s">
        <v>40</v>
      </c>
      <c r="C150" s="94">
        <v>0.4</v>
      </c>
      <c r="D150" s="31" t="s">
        <v>18</v>
      </c>
      <c r="E150" s="95"/>
      <c r="F150" s="96"/>
      <c r="G150" s="97"/>
      <c r="H150" s="53"/>
    </row>
    <row r="151" spans="1:8" x14ac:dyDescent="0.25">
      <c r="A151" s="37"/>
      <c r="B151" s="98" t="s">
        <v>41</v>
      </c>
      <c r="C151" s="99"/>
      <c r="D151" s="37"/>
      <c r="E151" s="100"/>
      <c r="F151" s="101"/>
      <c r="G151" s="100"/>
      <c r="H151" s="102"/>
    </row>
    <row r="152" spans="1:8" ht="28.5" x14ac:dyDescent="0.25">
      <c r="A152" s="37"/>
      <c r="B152" s="103" t="s">
        <v>19</v>
      </c>
      <c r="C152" s="99"/>
      <c r="D152" s="37"/>
      <c r="E152" s="104"/>
      <c r="F152" s="105"/>
      <c r="G152" s="104"/>
      <c r="H152" s="106">
        <f>SUM(H153:H157)</f>
        <v>2242.9839999999999</v>
      </c>
    </row>
    <row r="153" spans="1:8" ht="24" x14ac:dyDescent="0.25">
      <c r="A153" s="37"/>
      <c r="B153" s="65" t="s">
        <v>20</v>
      </c>
      <c r="C153" s="99"/>
      <c r="D153" s="37"/>
      <c r="E153" s="104"/>
      <c r="F153" s="105"/>
      <c r="G153" s="104"/>
      <c r="H153" s="74">
        <v>676.21900000000005</v>
      </c>
    </row>
    <row r="154" spans="1:8" ht="24" x14ac:dyDescent="0.25">
      <c r="A154" s="37"/>
      <c r="B154" s="65" t="s">
        <v>21</v>
      </c>
      <c r="C154" s="99"/>
      <c r="D154" s="37"/>
      <c r="E154" s="104"/>
      <c r="F154" s="105"/>
      <c r="G154" s="104"/>
      <c r="H154" s="68"/>
    </row>
    <row r="155" spans="1:8" x14ac:dyDescent="0.25">
      <c r="A155" s="37"/>
      <c r="B155" s="65" t="s">
        <v>22</v>
      </c>
      <c r="C155" s="99"/>
      <c r="D155" s="37"/>
      <c r="E155" s="104"/>
      <c r="F155" s="105"/>
      <c r="G155" s="104"/>
      <c r="H155" s="74">
        <v>801.58500000000004</v>
      </c>
    </row>
    <row r="156" spans="1:8" ht="24" x14ac:dyDescent="0.25">
      <c r="A156" s="37"/>
      <c r="B156" s="65" t="s">
        <v>23</v>
      </c>
      <c r="C156" s="99"/>
      <c r="D156" s="37"/>
      <c r="E156" s="104"/>
      <c r="F156" s="105"/>
      <c r="G156" s="104"/>
      <c r="H156" s="68"/>
    </row>
    <row r="157" spans="1:8" ht="24" x14ac:dyDescent="0.25">
      <c r="A157" s="37"/>
      <c r="B157" s="65" t="s">
        <v>24</v>
      </c>
      <c r="C157" s="99"/>
      <c r="D157" s="37"/>
      <c r="E157" s="104"/>
      <c r="F157" s="105"/>
      <c r="G157" s="104"/>
      <c r="H157" s="74">
        <v>765.18</v>
      </c>
    </row>
    <row r="158" spans="1:8" x14ac:dyDescent="0.25">
      <c r="A158" s="37"/>
      <c r="B158" s="103" t="s">
        <v>31</v>
      </c>
      <c r="C158" s="99"/>
      <c r="D158" s="37"/>
      <c r="E158" s="104"/>
      <c r="F158" s="105"/>
      <c r="G158" s="104"/>
      <c r="H158" s="107">
        <f>SUM(H159:H163)</f>
        <v>474.44400000000002</v>
      </c>
    </row>
    <row r="159" spans="1:8" ht="24" x14ac:dyDescent="0.25">
      <c r="A159" s="37"/>
      <c r="B159" s="65" t="s">
        <v>20</v>
      </c>
      <c r="C159" s="99"/>
      <c r="D159" s="37"/>
      <c r="E159" s="104"/>
      <c r="F159" s="105"/>
      <c r="G159" s="104"/>
      <c r="H159" s="74">
        <v>142.65600000000001</v>
      </c>
    </row>
    <row r="160" spans="1:8" ht="24" x14ac:dyDescent="0.25">
      <c r="A160" s="37"/>
      <c r="B160" s="65" t="s">
        <v>21</v>
      </c>
      <c r="C160" s="99"/>
      <c r="D160" s="37"/>
      <c r="E160" s="104"/>
      <c r="F160" s="105"/>
      <c r="G160" s="104"/>
      <c r="H160" s="68"/>
    </row>
    <row r="161" spans="1:8" x14ac:dyDescent="0.25">
      <c r="A161" s="37"/>
      <c r="B161" s="65" t="s">
        <v>22</v>
      </c>
      <c r="C161" s="99"/>
      <c r="D161" s="37"/>
      <c r="E161" s="104"/>
      <c r="F161" s="105"/>
      <c r="G161" s="104"/>
      <c r="H161" s="74">
        <v>152.21799999999999</v>
      </c>
    </row>
    <row r="162" spans="1:8" ht="24" x14ac:dyDescent="0.25">
      <c r="A162" s="37"/>
      <c r="B162" s="65" t="s">
        <v>23</v>
      </c>
      <c r="C162" s="99"/>
      <c r="D162" s="37"/>
      <c r="E162" s="104"/>
      <c r="F162" s="105"/>
      <c r="G162" s="104"/>
      <c r="H162" s="68"/>
    </row>
    <row r="163" spans="1:8" ht="24" x14ac:dyDescent="0.25">
      <c r="A163" s="37"/>
      <c r="B163" s="65" t="s">
        <v>24</v>
      </c>
      <c r="C163" s="99"/>
      <c r="D163" s="37"/>
      <c r="E163" s="104"/>
      <c r="F163" s="105"/>
      <c r="G163" s="104"/>
      <c r="H163" s="74">
        <v>179.57</v>
      </c>
    </row>
    <row r="164" spans="1:8" x14ac:dyDescent="0.25">
      <c r="A164" s="37"/>
      <c r="B164" s="103" t="s">
        <v>34</v>
      </c>
      <c r="C164" s="99"/>
      <c r="D164" s="37"/>
      <c r="E164" s="104"/>
      <c r="F164" s="105"/>
      <c r="G164" s="104"/>
      <c r="H164" s="107">
        <f>SUM(H165:H169)</f>
        <v>97.268000000000001</v>
      </c>
    </row>
    <row r="165" spans="1:8" ht="24" x14ac:dyDescent="0.25">
      <c r="A165" s="37"/>
      <c r="B165" s="65" t="s">
        <v>20</v>
      </c>
      <c r="C165" s="99"/>
      <c r="D165" s="37"/>
      <c r="E165" s="104"/>
      <c r="F165" s="105"/>
      <c r="G165" s="104"/>
      <c r="H165" s="74">
        <v>35.853999999999999</v>
      </c>
    </row>
    <row r="166" spans="1:8" ht="24" x14ac:dyDescent="0.25">
      <c r="A166" s="37"/>
      <c r="B166" s="65" t="s">
        <v>21</v>
      </c>
      <c r="C166" s="99"/>
      <c r="D166" s="37"/>
      <c r="E166" s="104"/>
      <c r="F166" s="105"/>
      <c r="G166" s="104"/>
      <c r="H166" s="68"/>
    </row>
    <row r="167" spans="1:8" x14ac:dyDescent="0.25">
      <c r="A167" s="37"/>
      <c r="B167" s="65" t="s">
        <v>22</v>
      </c>
      <c r="C167" s="99"/>
      <c r="D167" s="37"/>
      <c r="E167" s="104"/>
      <c r="F167" s="105"/>
      <c r="G167" s="104"/>
      <c r="H167" s="74">
        <v>29.393999999999998</v>
      </c>
    </row>
    <row r="168" spans="1:8" ht="24" x14ac:dyDescent="0.25">
      <c r="A168" s="37"/>
      <c r="B168" s="65" t="s">
        <v>23</v>
      </c>
      <c r="C168" s="99"/>
      <c r="D168" s="37"/>
      <c r="E168" s="104"/>
      <c r="F168" s="105"/>
      <c r="G168" s="104"/>
      <c r="H168" s="68"/>
    </row>
    <row r="169" spans="1:8" ht="24" x14ac:dyDescent="0.25">
      <c r="A169" s="37"/>
      <c r="B169" s="65" t="s">
        <v>24</v>
      </c>
      <c r="C169" s="99"/>
      <c r="D169" s="37"/>
      <c r="E169" s="104"/>
      <c r="F169" s="105"/>
      <c r="G169" s="104"/>
      <c r="H169" s="74">
        <v>32.020000000000003</v>
      </c>
    </row>
    <row r="170" spans="1:8" x14ac:dyDescent="0.25">
      <c r="A170" s="37"/>
      <c r="B170" s="103" t="s">
        <v>36</v>
      </c>
      <c r="C170" s="99"/>
      <c r="D170" s="37"/>
      <c r="E170" s="104"/>
      <c r="F170" s="105"/>
      <c r="G170" s="104"/>
      <c r="H170" s="107">
        <f>SUM(H171:H175)</f>
        <v>138.59800000000001</v>
      </c>
    </row>
    <row r="171" spans="1:8" ht="24" x14ac:dyDescent="0.25">
      <c r="A171" s="37"/>
      <c r="B171" s="65" t="s">
        <v>20</v>
      </c>
      <c r="C171" s="99"/>
      <c r="D171" s="37"/>
      <c r="E171" s="104"/>
      <c r="F171" s="105"/>
      <c r="G171" s="104"/>
      <c r="H171" s="74">
        <v>71.543999999999997</v>
      </c>
    </row>
    <row r="172" spans="1:8" ht="24" x14ac:dyDescent="0.25">
      <c r="A172" s="37"/>
      <c r="B172" s="65" t="s">
        <v>21</v>
      </c>
      <c r="C172" s="99"/>
      <c r="D172" s="37"/>
      <c r="E172" s="104"/>
      <c r="F172" s="105"/>
      <c r="G172" s="104"/>
      <c r="H172" s="68"/>
    </row>
    <row r="173" spans="1:8" x14ac:dyDescent="0.25">
      <c r="A173" s="37"/>
      <c r="B173" s="65" t="s">
        <v>22</v>
      </c>
      <c r="C173" s="99"/>
      <c r="D173" s="37"/>
      <c r="E173" s="104"/>
      <c r="F173" s="105"/>
      <c r="G173" s="104"/>
      <c r="H173" s="74">
        <v>45.374000000000002</v>
      </c>
    </row>
    <row r="174" spans="1:8" ht="24" x14ac:dyDescent="0.25">
      <c r="A174" s="37"/>
      <c r="B174" s="65" t="s">
        <v>23</v>
      </c>
      <c r="C174" s="99"/>
      <c r="D174" s="37"/>
      <c r="E174" s="104"/>
      <c r="F174" s="105"/>
      <c r="G174" s="104"/>
      <c r="H174" s="74">
        <v>6.44</v>
      </c>
    </row>
    <row r="175" spans="1:8" ht="24.75" thickBot="1" x14ac:dyDescent="0.3">
      <c r="A175" s="37"/>
      <c r="B175" s="108" t="s">
        <v>24</v>
      </c>
      <c r="C175" s="99"/>
      <c r="D175" s="76"/>
      <c r="E175" s="109"/>
      <c r="F175" s="110"/>
      <c r="G175" s="109"/>
      <c r="H175" s="111">
        <v>15.24</v>
      </c>
    </row>
    <row r="176" spans="1:8" ht="45.75" thickBot="1" x14ac:dyDescent="0.3">
      <c r="A176" s="37"/>
      <c r="B176" s="48" t="s">
        <v>42</v>
      </c>
      <c r="C176" s="99"/>
      <c r="D176" s="94" t="s">
        <v>43</v>
      </c>
      <c r="E176" s="50"/>
      <c r="F176" s="50"/>
      <c r="G176" s="50"/>
      <c r="H176" s="53"/>
    </row>
    <row r="177" spans="1:8" ht="28.5" x14ac:dyDescent="0.25">
      <c r="A177" s="37"/>
      <c r="B177" s="112" t="s">
        <v>19</v>
      </c>
      <c r="C177" s="99"/>
      <c r="D177" s="99"/>
      <c r="E177" s="100"/>
      <c r="F177" s="101"/>
      <c r="G177" s="100"/>
      <c r="H177" s="102"/>
    </row>
    <row r="178" spans="1:8" x14ac:dyDescent="0.25">
      <c r="A178" s="37"/>
      <c r="B178" s="69" t="s">
        <v>44</v>
      </c>
      <c r="C178" s="99"/>
      <c r="D178" s="99"/>
      <c r="E178" s="104"/>
      <c r="F178" s="105"/>
      <c r="G178" s="104"/>
      <c r="H178" s="68"/>
    </row>
    <row r="179" spans="1:8" x14ac:dyDescent="0.25">
      <c r="A179" s="37"/>
      <c r="B179" s="69" t="s">
        <v>45</v>
      </c>
      <c r="C179" s="99"/>
      <c r="D179" s="99"/>
      <c r="E179" s="104"/>
      <c r="F179" s="105"/>
      <c r="G179" s="104"/>
      <c r="H179" s="113">
        <v>264130</v>
      </c>
    </row>
    <row r="180" spans="1:8" x14ac:dyDescent="0.25">
      <c r="A180" s="37"/>
      <c r="B180" s="103" t="s">
        <v>31</v>
      </c>
      <c r="C180" s="99"/>
      <c r="D180" s="99"/>
      <c r="E180" s="104"/>
      <c r="F180" s="105"/>
      <c r="G180" s="104"/>
      <c r="H180" s="114"/>
    </row>
    <row r="181" spans="1:8" x14ac:dyDescent="0.25">
      <c r="A181" s="37"/>
      <c r="B181" s="69" t="s">
        <v>44</v>
      </c>
      <c r="C181" s="99"/>
      <c r="D181" s="99"/>
      <c r="E181" s="104"/>
      <c r="F181" s="105"/>
      <c r="G181" s="104"/>
      <c r="H181" s="114"/>
    </row>
    <row r="182" spans="1:8" x14ac:dyDescent="0.25">
      <c r="A182" s="37"/>
      <c r="B182" s="69" t="s">
        <v>45</v>
      </c>
      <c r="C182" s="99"/>
      <c r="D182" s="99"/>
      <c r="E182" s="104"/>
      <c r="F182" s="105"/>
      <c r="G182" s="104"/>
      <c r="H182" s="113">
        <v>312040</v>
      </c>
    </row>
    <row r="183" spans="1:8" x14ac:dyDescent="0.25">
      <c r="A183" s="37"/>
      <c r="B183" s="103" t="s">
        <v>34</v>
      </c>
      <c r="C183" s="99"/>
      <c r="D183" s="99"/>
      <c r="E183" s="104"/>
      <c r="F183" s="105"/>
      <c r="G183" s="104"/>
      <c r="H183" s="114"/>
    </row>
    <row r="184" spans="1:8" x14ac:dyDescent="0.25">
      <c r="A184" s="37"/>
      <c r="B184" s="69" t="s">
        <v>44</v>
      </c>
      <c r="C184" s="99"/>
      <c r="D184" s="99"/>
      <c r="E184" s="104"/>
      <c r="F184" s="105"/>
      <c r="G184" s="104"/>
      <c r="H184" s="114"/>
    </row>
    <row r="185" spans="1:8" x14ac:dyDescent="0.25">
      <c r="A185" s="37"/>
      <c r="B185" s="69" t="s">
        <v>45</v>
      </c>
      <c r="C185" s="99"/>
      <c r="D185" s="99"/>
      <c r="E185" s="104"/>
      <c r="F185" s="105"/>
      <c r="G185" s="104"/>
      <c r="H185" s="113">
        <v>353020</v>
      </c>
    </row>
    <row r="186" spans="1:8" x14ac:dyDescent="0.25">
      <c r="A186" s="37"/>
      <c r="B186" s="103" t="s">
        <v>36</v>
      </c>
      <c r="C186" s="99"/>
      <c r="D186" s="99"/>
      <c r="E186" s="104"/>
      <c r="F186" s="105"/>
      <c r="G186" s="104"/>
      <c r="H186" s="114"/>
    </row>
    <row r="187" spans="1:8" x14ac:dyDescent="0.25">
      <c r="A187" s="37"/>
      <c r="B187" s="69" t="s">
        <v>44</v>
      </c>
      <c r="C187" s="99"/>
      <c r="D187" s="99"/>
      <c r="E187" s="104"/>
      <c r="F187" s="105"/>
      <c r="G187" s="104"/>
      <c r="H187" s="114"/>
    </row>
    <row r="188" spans="1:8" ht="15.75" thickBot="1" x14ac:dyDescent="0.3">
      <c r="A188" s="37"/>
      <c r="B188" s="70" t="s">
        <v>45</v>
      </c>
      <c r="C188" s="99"/>
      <c r="D188" s="115"/>
      <c r="E188" s="109"/>
      <c r="F188" s="110"/>
      <c r="G188" s="109"/>
      <c r="H188" s="116">
        <v>353020</v>
      </c>
    </row>
    <row r="189" spans="1:8" ht="45.75" thickBot="1" x14ac:dyDescent="0.3">
      <c r="A189" s="37"/>
      <c r="B189" s="48" t="s">
        <v>46</v>
      </c>
      <c r="C189" s="99"/>
      <c r="D189" s="94" t="s">
        <v>43</v>
      </c>
      <c r="E189" s="50"/>
      <c r="F189" s="51"/>
      <c r="G189" s="50"/>
      <c r="H189" s="53"/>
    </row>
    <row r="190" spans="1:8" ht="28.5" x14ac:dyDescent="0.25">
      <c r="A190" s="37"/>
      <c r="B190" s="103" t="s">
        <v>19</v>
      </c>
      <c r="C190" s="99"/>
      <c r="D190" s="99"/>
      <c r="E190" s="104"/>
      <c r="F190" s="105"/>
      <c r="G190" s="104"/>
      <c r="H190" s="68"/>
    </row>
    <row r="191" spans="1:8" x14ac:dyDescent="0.25">
      <c r="A191" s="37"/>
      <c r="B191" s="69" t="s">
        <v>44</v>
      </c>
      <c r="C191" s="99"/>
      <c r="D191" s="99"/>
      <c r="E191" s="104"/>
      <c r="F191" s="105"/>
      <c r="G191" s="104"/>
      <c r="H191" s="113">
        <v>336060</v>
      </c>
    </row>
    <row r="192" spans="1:8" x14ac:dyDescent="0.25">
      <c r="A192" s="37"/>
      <c r="B192" s="69" t="s">
        <v>45</v>
      </c>
      <c r="C192" s="99"/>
      <c r="D192" s="99"/>
      <c r="E192" s="104"/>
      <c r="F192" s="105"/>
      <c r="G192" s="104"/>
      <c r="H192" s="113">
        <v>313110</v>
      </c>
    </row>
    <row r="193" spans="1:8" x14ac:dyDescent="0.25">
      <c r="A193" s="37"/>
      <c r="B193" s="103" t="s">
        <v>31</v>
      </c>
      <c r="C193" s="99"/>
      <c r="D193" s="99"/>
      <c r="E193" s="104"/>
      <c r="F193" s="105"/>
      <c r="G193" s="104"/>
      <c r="H193" s="114"/>
    </row>
    <row r="194" spans="1:8" x14ac:dyDescent="0.25">
      <c r="A194" s="37"/>
      <c r="B194" s="69" t="s">
        <v>44</v>
      </c>
      <c r="C194" s="99"/>
      <c r="D194" s="99"/>
      <c r="E194" s="104"/>
      <c r="F194" s="105"/>
      <c r="G194" s="104"/>
      <c r="H194" s="113">
        <v>376120</v>
      </c>
    </row>
    <row r="195" spans="1:8" x14ac:dyDescent="0.25">
      <c r="A195" s="37"/>
      <c r="B195" s="69" t="s">
        <v>45</v>
      </c>
      <c r="C195" s="99"/>
      <c r="D195" s="99"/>
      <c r="E195" s="104"/>
      <c r="F195" s="105"/>
      <c r="G195" s="104"/>
      <c r="H195" s="113">
        <v>327130</v>
      </c>
    </row>
    <row r="196" spans="1:8" x14ac:dyDescent="0.25">
      <c r="A196" s="37"/>
      <c r="B196" s="103" t="s">
        <v>34</v>
      </c>
      <c r="C196" s="99"/>
      <c r="D196" s="99"/>
      <c r="E196" s="104"/>
      <c r="F196" s="105"/>
      <c r="G196" s="104"/>
      <c r="H196" s="114"/>
    </row>
    <row r="197" spans="1:8" x14ac:dyDescent="0.25">
      <c r="A197" s="37"/>
      <c r="B197" s="69" t="s">
        <v>44</v>
      </c>
      <c r="C197" s="99"/>
      <c r="D197" s="99"/>
      <c r="E197" s="104"/>
      <c r="F197" s="105"/>
      <c r="G197" s="104"/>
      <c r="H197" s="113">
        <v>543840</v>
      </c>
    </row>
    <row r="198" spans="1:8" x14ac:dyDescent="0.25">
      <c r="A198" s="37"/>
      <c r="B198" s="69" t="s">
        <v>45</v>
      </c>
      <c r="C198" s="99"/>
      <c r="D198" s="99"/>
      <c r="E198" s="104"/>
      <c r="F198" s="105"/>
      <c r="G198" s="104"/>
      <c r="H198" s="113">
        <v>420420</v>
      </c>
    </row>
    <row r="199" spans="1:8" x14ac:dyDescent="0.25">
      <c r="A199" s="37"/>
      <c r="B199" s="103" t="s">
        <v>36</v>
      </c>
      <c r="C199" s="99"/>
      <c r="D199" s="99"/>
      <c r="E199" s="104"/>
      <c r="F199" s="105"/>
      <c r="G199" s="104"/>
      <c r="H199" s="114"/>
    </row>
    <row r="200" spans="1:8" x14ac:dyDescent="0.25">
      <c r="A200" s="37"/>
      <c r="B200" s="69" t="s">
        <v>44</v>
      </c>
      <c r="C200" s="99"/>
      <c r="D200" s="99"/>
      <c r="E200" s="104"/>
      <c r="F200" s="105"/>
      <c r="G200" s="104"/>
      <c r="H200" s="113">
        <v>731920</v>
      </c>
    </row>
    <row r="201" spans="1:8" ht="15.75" thickBot="1" x14ac:dyDescent="0.3">
      <c r="A201" s="37"/>
      <c r="B201" s="70" t="s">
        <v>45</v>
      </c>
      <c r="C201" s="99"/>
      <c r="D201" s="115"/>
      <c r="E201" s="109"/>
      <c r="F201" s="110"/>
      <c r="G201" s="109"/>
      <c r="H201" s="116">
        <v>497010</v>
      </c>
    </row>
    <row r="202" spans="1:8" ht="30.75" thickBot="1" x14ac:dyDescent="0.3">
      <c r="A202" s="37"/>
      <c r="B202" s="117" t="s">
        <v>47</v>
      </c>
      <c r="C202" s="99"/>
      <c r="D202" s="118" t="s">
        <v>18</v>
      </c>
      <c r="E202" s="119"/>
      <c r="F202" s="50"/>
      <c r="G202" s="51"/>
      <c r="H202" s="120"/>
    </row>
    <row r="203" spans="1:8" ht="28.5" x14ac:dyDescent="0.25">
      <c r="A203" s="37"/>
      <c r="B203" s="112" t="s">
        <v>19</v>
      </c>
      <c r="C203" s="99"/>
      <c r="D203" s="99"/>
      <c r="E203" s="57"/>
      <c r="F203" s="56"/>
      <c r="G203" s="57"/>
      <c r="H203" s="121">
        <v>4071</v>
      </c>
    </row>
    <row r="204" spans="1:8" x14ac:dyDescent="0.25">
      <c r="A204" s="37"/>
      <c r="B204" s="103" t="s">
        <v>31</v>
      </c>
      <c r="C204" s="99"/>
      <c r="D204" s="99"/>
      <c r="E204" s="62"/>
      <c r="F204" s="61"/>
      <c r="G204" s="62"/>
      <c r="H204" s="113">
        <v>2159</v>
      </c>
    </row>
    <row r="205" spans="1:8" x14ac:dyDescent="0.25">
      <c r="A205" s="37"/>
      <c r="B205" s="103" t="s">
        <v>34</v>
      </c>
      <c r="C205" s="99"/>
      <c r="D205" s="99"/>
      <c r="E205" s="62"/>
      <c r="F205" s="61"/>
      <c r="G205" s="62"/>
      <c r="H205" s="113">
        <v>1257</v>
      </c>
    </row>
    <row r="206" spans="1:8" x14ac:dyDescent="0.25">
      <c r="A206" s="37"/>
      <c r="B206" s="103" t="s">
        <v>36</v>
      </c>
      <c r="C206" s="99"/>
      <c r="D206" s="99"/>
      <c r="E206" s="62"/>
      <c r="F206" s="61"/>
      <c r="G206" s="62"/>
      <c r="H206" s="113">
        <v>710</v>
      </c>
    </row>
    <row r="207" spans="1:8" ht="30" x14ac:dyDescent="0.25">
      <c r="A207" s="37"/>
      <c r="B207" s="38" t="s">
        <v>48</v>
      </c>
      <c r="C207" s="99"/>
      <c r="D207" s="99"/>
      <c r="E207" s="62"/>
      <c r="F207" s="61"/>
      <c r="G207" s="62"/>
      <c r="H207" s="114"/>
    </row>
    <row r="208" spans="1:8" x14ac:dyDescent="0.25">
      <c r="A208" s="37"/>
      <c r="B208" s="103" t="s">
        <v>31</v>
      </c>
      <c r="C208" s="99"/>
      <c r="D208" s="99"/>
      <c r="E208" s="62"/>
      <c r="F208" s="61"/>
      <c r="G208" s="62"/>
      <c r="H208" s="113">
        <v>2196</v>
      </c>
    </row>
    <row r="209" spans="1:8" x14ac:dyDescent="0.25">
      <c r="A209" s="37"/>
      <c r="B209" s="103" t="s">
        <v>34</v>
      </c>
      <c r="C209" s="99"/>
      <c r="D209" s="99"/>
      <c r="E209" s="62"/>
      <c r="F209" s="61"/>
      <c r="G209" s="62"/>
      <c r="H209" s="113">
        <v>381</v>
      </c>
    </row>
    <row r="210" spans="1:8" x14ac:dyDescent="0.25">
      <c r="A210" s="37"/>
      <c r="B210" s="103" t="s">
        <v>36</v>
      </c>
      <c r="C210" s="99"/>
      <c r="D210" s="99"/>
      <c r="E210" s="62"/>
      <c r="F210" s="61"/>
      <c r="G210" s="62"/>
      <c r="H210" s="113">
        <v>146</v>
      </c>
    </row>
    <row r="211" spans="1:8" ht="30" x14ac:dyDescent="0.25">
      <c r="A211" s="37"/>
      <c r="B211" s="38" t="s">
        <v>49</v>
      </c>
      <c r="C211" s="99"/>
      <c r="D211" s="99"/>
      <c r="E211" s="62"/>
      <c r="F211" s="61"/>
      <c r="G211" s="62"/>
      <c r="H211" s="114"/>
    </row>
    <row r="212" spans="1:8" ht="15.75" thickBot="1" x14ac:dyDescent="0.3">
      <c r="A212" s="37"/>
      <c r="B212" s="122" t="s">
        <v>36</v>
      </c>
      <c r="C212" s="115"/>
      <c r="D212" s="115"/>
      <c r="E212" s="78"/>
      <c r="F212" s="77"/>
      <c r="G212" s="78"/>
      <c r="H212" s="123">
        <v>1560</v>
      </c>
    </row>
    <row r="213" spans="1:8" ht="75.75" thickBot="1" x14ac:dyDescent="0.3">
      <c r="A213" s="37"/>
      <c r="B213" s="48" t="s">
        <v>50</v>
      </c>
      <c r="C213" s="124" t="s">
        <v>35</v>
      </c>
      <c r="D213" s="31" t="s">
        <v>18</v>
      </c>
      <c r="E213" s="50"/>
      <c r="F213" s="51"/>
      <c r="G213" s="50"/>
      <c r="H213" s="53"/>
    </row>
    <row r="214" spans="1:8" ht="28.5" x14ac:dyDescent="0.25">
      <c r="A214" s="37"/>
      <c r="B214" s="112" t="s">
        <v>19</v>
      </c>
      <c r="C214" s="125"/>
      <c r="D214" s="37"/>
      <c r="E214" s="100"/>
      <c r="F214" s="101"/>
      <c r="G214" s="100"/>
      <c r="H214" s="126">
        <f>SUM(H215:H219)</f>
        <v>2242.9839999999999</v>
      </c>
    </row>
    <row r="215" spans="1:8" ht="24" x14ac:dyDescent="0.25">
      <c r="A215" s="37"/>
      <c r="B215" s="65" t="s">
        <v>20</v>
      </c>
      <c r="C215" s="125"/>
      <c r="D215" s="37"/>
      <c r="E215" s="104"/>
      <c r="F215" s="105"/>
      <c r="G215" s="104"/>
      <c r="H215" s="74">
        <v>676.21900000000005</v>
      </c>
    </row>
    <row r="216" spans="1:8" ht="24" x14ac:dyDescent="0.25">
      <c r="A216" s="37"/>
      <c r="B216" s="65" t="s">
        <v>21</v>
      </c>
      <c r="C216" s="125"/>
      <c r="D216" s="37"/>
      <c r="E216" s="104"/>
      <c r="F216" s="105"/>
      <c r="G216" s="104"/>
      <c r="H216" s="68"/>
    </row>
    <row r="217" spans="1:8" x14ac:dyDescent="0.25">
      <c r="A217" s="37"/>
      <c r="B217" s="65" t="s">
        <v>22</v>
      </c>
      <c r="C217" s="125"/>
      <c r="D217" s="37"/>
      <c r="E217" s="104"/>
      <c r="F217" s="105"/>
      <c r="G217" s="104"/>
      <c r="H217" s="74">
        <v>801.58500000000004</v>
      </c>
    </row>
    <row r="218" spans="1:8" ht="24" x14ac:dyDescent="0.25">
      <c r="A218" s="37"/>
      <c r="B218" s="65" t="s">
        <v>23</v>
      </c>
      <c r="C218" s="125"/>
      <c r="D218" s="37"/>
      <c r="E218" s="104"/>
      <c r="F218" s="105"/>
      <c r="G218" s="104"/>
      <c r="H218" s="68"/>
    </row>
    <row r="219" spans="1:8" ht="24" x14ac:dyDescent="0.25">
      <c r="A219" s="37"/>
      <c r="B219" s="65" t="s">
        <v>24</v>
      </c>
      <c r="C219" s="125"/>
      <c r="D219" s="37"/>
      <c r="E219" s="104"/>
      <c r="F219" s="105"/>
      <c r="G219" s="104"/>
      <c r="H219" s="74">
        <v>765.18</v>
      </c>
    </row>
    <row r="220" spans="1:8" x14ac:dyDescent="0.25">
      <c r="A220" s="37"/>
      <c r="B220" s="103" t="s">
        <v>31</v>
      </c>
      <c r="C220" s="125"/>
      <c r="D220" s="37"/>
      <c r="E220" s="104"/>
      <c r="F220" s="105"/>
      <c r="G220" s="104"/>
      <c r="H220" s="107">
        <f>SUM(H221:H225)</f>
        <v>571.00800000000004</v>
      </c>
    </row>
    <row r="221" spans="1:8" ht="24" x14ac:dyDescent="0.25">
      <c r="A221" s="37"/>
      <c r="B221" s="65" t="s">
        <v>20</v>
      </c>
      <c r="C221" s="125"/>
      <c r="D221" s="37"/>
      <c r="E221" s="104"/>
      <c r="F221" s="105"/>
      <c r="G221" s="104"/>
      <c r="H221" s="74">
        <v>239.374</v>
      </c>
    </row>
    <row r="222" spans="1:8" ht="24" x14ac:dyDescent="0.25">
      <c r="A222" s="37"/>
      <c r="B222" s="65" t="s">
        <v>21</v>
      </c>
      <c r="C222" s="125"/>
      <c r="D222" s="37"/>
      <c r="E222" s="104"/>
      <c r="F222" s="105"/>
      <c r="G222" s="104"/>
      <c r="H222" s="68"/>
    </row>
    <row r="223" spans="1:8" x14ac:dyDescent="0.25">
      <c r="A223" s="37"/>
      <c r="B223" s="65" t="s">
        <v>22</v>
      </c>
      <c r="C223" s="125"/>
      <c r="D223" s="37"/>
      <c r="E223" s="104"/>
      <c r="F223" s="105"/>
      <c r="G223" s="104"/>
      <c r="H223" s="74">
        <v>132.084</v>
      </c>
    </row>
    <row r="224" spans="1:8" ht="24" x14ac:dyDescent="0.25">
      <c r="A224" s="37"/>
      <c r="B224" s="65" t="s">
        <v>23</v>
      </c>
      <c r="C224" s="125"/>
      <c r="D224" s="37"/>
      <c r="E224" s="104"/>
      <c r="F224" s="105"/>
      <c r="G224" s="104"/>
      <c r="H224" s="68"/>
    </row>
    <row r="225" spans="1:8" ht="24" x14ac:dyDescent="0.25">
      <c r="A225" s="37"/>
      <c r="B225" s="65" t="s">
        <v>24</v>
      </c>
      <c r="C225" s="125"/>
      <c r="D225" s="37"/>
      <c r="E225" s="104"/>
      <c r="F225" s="105"/>
      <c r="G225" s="104"/>
      <c r="H225" s="74">
        <v>199.55</v>
      </c>
    </row>
    <row r="226" spans="1:8" x14ac:dyDescent="0.25">
      <c r="A226" s="37"/>
      <c r="B226" s="103" t="s">
        <v>34</v>
      </c>
      <c r="C226" s="125"/>
      <c r="D226" s="37"/>
      <c r="E226" s="104"/>
      <c r="F226" s="105"/>
      <c r="G226" s="104"/>
      <c r="H226" s="107">
        <f>SUM(H227:H231)</f>
        <v>135.23000000000002</v>
      </c>
    </row>
    <row r="227" spans="1:8" ht="24" x14ac:dyDescent="0.25">
      <c r="A227" s="37"/>
      <c r="B227" s="65" t="s">
        <v>20</v>
      </c>
      <c r="C227" s="125"/>
      <c r="D227" s="37"/>
      <c r="E227" s="104"/>
      <c r="F227" s="105"/>
      <c r="G227" s="104"/>
      <c r="H227" s="74">
        <v>72.73</v>
      </c>
    </row>
    <row r="228" spans="1:8" ht="24" x14ac:dyDescent="0.25">
      <c r="A228" s="37"/>
      <c r="B228" s="65" t="s">
        <v>21</v>
      </c>
      <c r="C228" s="125"/>
      <c r="D228" s="37"/>
      <c r="E228" s="104"/>
      <c r="F228" s="105"/>
      <c r="G228" s="104"/>
      <c r="H228" s="68"/>
    </row>
    <row r="229" spans="1:8" x14ac:dyDescent="0.25">
      <c r="A229" s="37"/>
      <c r="B229" s="65" t="s">
        <v>22</v>
      </c>
      <c r="C229" s="125"/>
      <c r="D229" s="37"/>
      <c r="E229" s="104"/>
      <c r="F229" s="105"/>
      <c r="G229" s="104"/>
      <c r="H229" s="74">
        <v>26.89</v>
      </c>
    </row>
    <row r="230" spans="1:8" ht="24" x14ac:dyDescent="0.25">
      <c r="A230" s="37"/>
      <c r="B230" s="65" t="s">
        <v>23</v>
      </c>
      <c r="C230" s="125"/>
      <c r="D230" s="37"/>
      <c r="E230" s="104"/>
      <c r="F230" s="105"/>
      <c r="G230" s="104"/>
      <c r="H230" s="68"/>
    </row>
    <row r="231" spans="1:8" ht="24" x14ac:dyDescent="0.25">
      <c r="A231" s="37"/>
      <c r="B231" s="65" t="s">
        <v>24</v>
      </c>
      <c r="C231" s="125"/>
      <c r="D231" s="37"/>
      <c r="E231" s="104"/>
      <c r="F231" s="105"/>
      <c r="G231" s="104"/>
      <c r="H231" s="74">
        <v>35.61</v>
      </c>
    </row>
    <row r="232" spans="1:8" x14ac:dyDescent="0.25">
      <c r="A232" s="37"/>
      <c r="B232" s="103" t="s">
        <v>36</v>
      </c>
      <c r="C232" s="125"/>
      <c r="D232" s="37"/>
      <c r="E232" s="104"/>
      <c r="F232" s="105"/>
      <c r="G232" s="104"/>
      <c r="H232" s="107">
        <f>SUM(H233:H237)</f>
        <v>138.59800000000001</v>
      </c>
    </row>
    <row r="233" spans="1:8" ht="24" x14ac:dyDescent="0.25">
      <c r="A233" s="37"/>
      <c r="B233" s="65" t="s">
        <v>20</v>
      </c>
      <c r="C233" s="125"/>
      <c r="D233" s="37"/>
      <c r="E233" s="104"/>
      <c r="F233" s="105"/>
      <c r="G233" s="104"/>
      <c r="H233" s="74">
        <v>71.543999999999997</v>
      </c>
    </row>
    <row r="234" spans="1:8" ht="24" x14ac:dyDescent="0.25">
      <c r="A234" s="37"/>
      <c r="B234" s="65" t="s">
        <v>21</v>
      </c>
      <c r="C234" s="125"/>
      <c r="D234" s="37"/>
      <c r="E234" s="104"/>
      <c r="F234" s="105"/>
      <c r="G234" s="104"/>
      <c r="H234" s="68"/>
    </row>
    <row r="235" spans="1:8" x14ac:dyDescent="0.25">
      <c r="A235" s="37"/>
      <c r="B235" s="65" t="s">
        <v>22</v>
      </c>
      <c r="C235" s="125"/>
      <c r="D235" s="37"/>
      <c r="E235" s="104"/>
      <c r="F235" s="105"/>
      <c r="G235" s="104"/>
      <c r="H235" s="74">
        <v>45.374000000000002</v>
      </c>
    </row>
    <row r="236" spans="1:8" ht="24" x14ac:dyDescent="0.25">
      <c r="A236" s="37"/>
      <c r="B236" s="65" t="s">
        <v>23</v>
      </c>
      <c r="C236" s="125"/>
      <c r="D236" s="37"/>
      <c r="E236" s="104"/>
      <c r="F236" s="105"/>
      <c r="G236" s="104"/>
      <c r="H236" s="74">
        <v>6.44</v>
      </c>
    </row>
    <row r="237" spans="1:8" ht="24.75" thickBot="1" x14ac:dyDescent="0.3">
      <c r="A237" s="37"/>
      <c r="B237" s="108" t="s">
        <v>24</v>
      </c>
      <c r="C237" s="125"/>
      <c r="D237" s="76"/>
      <c r="E237" s="109"/>
      <c r="F237" s="110"/>
      <c r="G237" s="109"/>
      <c r="H237" s="111">
        <v>15.24</v>
      </c>
    </row>
    <row r="238" spans="1:8" ht="45.75" thickBot="1" x14ac:dyDescent="0.3">
      <c r="A238" s="37"/>
      <c r="B238" s="48" t="s">
        <v>42</v>
      </c>
      <c r="C238" s="125"/>
      <c r="D238" s="94" t="s">
        <v>43</v>
      </c>
      <c r="E238" s="50"/>
      <c r="F238" s="51"/>
      <c r="G238" s="50"/>
      <c r="H238" s="120"/>
    </row>
    <row r="239" spans="1:8" ht="28.5" x14ac:dyDescent="0.25">
      <c r="A239" s="37"/>
      <c r="B239" s="112" t="s">
        <v>19</v>
      </c>
      <c r="C239" s="125"/>
      <c r="D239" s="99"/>
      <c r="E239" s="100"/>
      <c r="F239" s="101"/>
      <c r="G239" s="100"/>
      <c r="H239" s="127"/>
    </row>
    <row r="240" spans="1:8" x14ac:dyDescent="0.25">
      <c r="A240" s="37"/>
      <c r="B240" s="69" t="s">
        <v>44</v>
      </c>
      <c r="C240" s="125"/>
      <c r="D240" s="99"/>
      <c r="E240" s="104"/>
      <c r="F240" s="105"/>
      <c r="G240" s="104"/>
      <c r="H240" s="128"/>
    </row>
    <row r="241" spans="1:8" x14ac:dyDescent="0.25">
      <c r="A241" s="37"/>
      <c r="B241" s="69" t="s">
        <v>45</v>
      </c>
      <c r="C241" s="125"/>
      <c r="D241" s="99"/>
      <c r="E241" s="104"/>
      <c r="F241" s="105"/>
      <c r="G241" s="104"/>
      <c r="H241" s="113">
        <v>406380</v>
      </c>
    </row>
    <row r="242" spans="1:8" x14ac:dyDescent="0.25">
      <c r="A242" s="37"/>
      <c r="B242" s="103" t="s">
        <v>31</v>
      </c>
      <c r="C242" s="125"/>
      <c r="D242" s="99"/>
      <c r="E242" s="104"/>
      <c r="F242" s="105"/>
      <c r="G242" s="104"/>
      <c r="H242" s="114"/>
    </row>
    <row r="243" spans="1:8" x14ac:dyDescent="0.25">
      <c r="A243" s="37"/>
      <c r="B243" s="69" t="s">
        <v>44</v>
      </c>
      <c r="C243" s="125"/>
      <c r="D243" s="99"/>
      <c r="E243" s="104"/>
      <c r="F243" s="105"/>
      <c r="G243" s="104"/>
      <c r="H243" s="128"/>
    </row>
    <row r="244" spans="1:8" x14ac:dyDescent="0.25">
      <c r="A244" s="37"/>
      <c r="B244" s="69" t="s">
        <v>45</v>
      </c>
      <c r="C244" s="125"/>
      <c r="D244" s="99"/>
      <c r="E244" s="104"/>
      <c r="F244" s="105"/>
      <c r="G244" s="104"/>
      <c r="H244" s="113">
        <v>414250</v>
      </c>
    </row>
    <row r="245" spans="1:8" x14ac:dyDescent="0.25">
      <c r="A245" s="37"/>
      <c r="B245" s="103" t="s">
        <v>34</v>
      </c>
      <c r="C245" s="125"/>
      <c r="D245" s="99"/>
      <c r="E245" s="104"/>
      <c r="F245" s="105"/>
      <c r="G245" s="104"/>
      <c r="H245" s="114"/>
    </row>
    <row r="246" spans="1:8" x14ac:dyDescent="0.25">
      <c r="A246" s="37"/>
      <c r="B246" s="69" t="s">
        <v>44</v>
      </c>
      <c r="C246" s="125"/>
      <c r="D246" s="99"/>
      <c r="E246" s="104"/>
      <c r="F246" s="105"/>
      <c r="G246" s="104"/>
      <c r="H246" s="128"/>
    </row>
    <row r="247" spans="1:8" x14ac:dyDescent="0.25">
      <c r="A247" s="37"/>
      <c r="B247" s="69" t="s">
        <v>45</v>
      </c>
      <c r="C247" s="125"/>
      <c r="D247" s="99"/>
      <c r="E247" s="104"/>
      <c r="F247" s="105"/>
      <c r="G247" s="104"/>
      <c r="H247" s="113">
        <v>440200</v>
      </c>
    </row>
    <row r="248" spans="1:8" x14ac:dyDescent="0.25">
      <c r="A248" s="37"/>
      <c r="B248" s="103" t="s">
        <v>36</v>
      </c>
      <c r="C248" s="125"/>
      <c r="D248" s="99"/>
      <c r="E248" s="104"/>
      <c r="F248" s="105"/>
      <c r="G248" s="104"/>
      <c r="H248" s="114"/>
    </row>
    <row r="249" spans="1:8" x14ac:dyDescent="0.25">
      <c r="A249" s="37"/>
      <c r="B249" s="69" t="s">
        <v>44</v>
      </c>
      <c r="C249" s="125"/>
      <c r="D249" s="99"/>
      <c r="E249" s="104"/>
      <c r="F249" s="105"/>
      <c r="G249" s="104"/>
      <c r="H249" s="128"/>
    </row>
    <row r="250" spans="1:8" ht="15.75" thickBot="1" x14ac:dyDescent="0.3">
      <c r="A250" s="37"/>
      <c r="B250" s="69" t="s">
        <v>45</v>
      </c>
      <c r="C250" s="125"/>
      <c r="D250" s="115"/>
      <c r="E250" s="109"/>
      <c r="F250" s="110"/>
      <c r="G250" s="109"/>
      <c r="H250" s="116">
        <v>460730</v>
      </c>
    </row>
    <row r="251" spans="1:8" ht="45.75" thickBot="1" x14ac:dyDescent="0.3">
      <c r="A251" s="37"/>
      <c r="B251" s="129" t="s">
        <v>46</v>
      </c>
      <c r="C251" s="125"/>
      <c r="D251" s="94" t="s">
        <v>43</v>
      </c>
      <c r="E251" s="50"/>
      <c r="F251" s="51"/>
      <c r="G251" s="50"/>
      <c r="H251" s="130"/>
    </row>
    <row r="252" spans="1:8" ht="29.25" thickBot="1" x14ac:dyDescent="0.3">
      <c r="A252" s="37"/>
      <c r="B252" s="54" t="s">
        <v>19</v>
      </c>
      <c r="C252" s="125"/>
      <c r="D252" s="99"/>
      <c r="E252" s="100"/>
      <c r="F252" s="101"/>
      <c r="G252" s="100"/>
      <c r="H252" s="127"/>
    </row>
    <row r="253" spans="1:8" x14ac:dyDescent="0.25">
      <c r="A253" s="37"/>
      <c r="B253" s="131" t="s">
        <v>44</v>
      </c>
      <c r="C253" s="125"/>
      <c r="D253" s="99"/>
      <c r="E253" s="104"/>
      <c r="F253" s="105"/>
      <c r="G253" s="104"/>
      <c r="H253" s="113">
        <v>566090</v>
      </c>
    </row>
    <row r="254" spans="1:8" x14ac:dyDescent="0.25">
      <c r="A254" s="37"/>
      <c r="B254" s="69" t="s">
        <v>45</v>
      </c>
      <c r="C254" s="125"/>
      <c r="D254" s="99"/>
      <c r="E254" s="104"/>
      <c r="F254" s="105"/>
      <c r="G254" s="104"/>
      <c r="H254" s="113">
        <v>581000</v>
      </c>
    </row>
    <row r="255" spans="1:8" x14ac:dyDescent="0.25">
      <c r="A255" s="37"/>
      <c r="B255" s="103" t="s">
        <v>31</v>
      </c>
      <c r="C255" s="125"/>
      <c r="D255" s="99"/>
      <c r="E255" s="104"/>
      <c r="F255" s="105"/>
      <c r="G255" s="104"/>
      <c r="H255" s="114"/>
    </row>
    <row r="256" spans="1:8" x14ac:dyDescent="0.25">
      <c r="A256" s="37"/>
      <c r="B256" s="69" t="s">
        <v>44</v>
      </c>
      <c r="C256" s="125"/>
      <c r="D256" s="99"/>
      <c r="E256" s="104"/>
      <c r="F256" s="105"/>
      <c r="G256" s="104"/>
      <c r="H256" s="113">
        <v>615110</v>
      </c>
    </row>
    <row r="257" spans="1:8" x14ac:dyDescent="0.25">
      <c r="A257" s="37"/>
      <c r="B257" s="69" t="s">
        <v>45</v>
      </c>
      <c r="C257" s="125"/>
      <c r="D257" s="99"/>
      <c r="E257" s="104"/>
      <c r="F257" s="105"/>
      <c r="G257" s="104"/>
      <c r="H257" s="113">
        <v>610950</v>
      </c>
    </row>
    <row r="258" spans="1:8" x14ac:dyDescent="0.25">
      <c r="A258" s="37"/>
      <c r="B258" s="103" t="s">
        <v>34</v>
      </c>
      <c r="C258" s="125"/>
      <c r="D258" s="99"/>
      <c r="E258" s="104"/>
      <c r="F258" s="105"/>
      <c r="G258" s="104"/>
      <c r="H258" s="114"/>
    </row>
    <row r="259" spans="1:8" x14ac:dyDescent="0.25">
      <c r="A259" s="37"/>
      <c r="B259" s="69" t="s">
        <v>44</v>
      </c>
      <c r="C259" s="125"/>
      <c r="D259" s="99"/>
      <c r="E259" s="104"/>
      <c r="F259" s="105"/>
      <c r="G259" s="104"/>
      <c r="H259" s="113">
        <v>886720</v>
      </c>
    </row>
    <row r="260" spans="1:8" x14ac:dyDescent="0.25">
      <c r="A260" s="37"/>
      <c r="B260" s="69" t="s">
        <v>45</v>
      </c>
      <c r="C260" s="125"/>
      <c r="D260" s="99"/>
      <c r="E260" s="104"/>
      <c r="F260" s="105"/>
      <c r="G260" s="104"/>
      <c r="H260" s="113">
        <v>701300</v>
      </c>
    </row>
    <row r="261" spans="1:8" x14ac:dyDescent="0.25">
      <c r="A261" s="37"/>
      <c r="B261" s="103" t="s">
        <v>36</v>
      </c>
      <c r="C261" s="125"/>
      <c r="D261" s="99"/>
      <c r="E261" s="104"/>
      <c r="F261" s="105"/>
      <c r="G261" s="104"/>
      <c r="H261" s="114"/>
    </row>
    <row r="262" spans="1:8" x14ac:dyDescent="0.25">
      <c r="A262" s="37"/>
      <c r="B262" s="69" t="s">
        <v>44</v>
      </c>
      <c r="C262" s="125"/>
      <c r="D262" s="99"/>
      <c r="E262" s="104"/>
      <c r="F262" s="105"/>
      <c r="G262" s="104"/>
      <c r="H262" s="113">
        <v>1135050</v>
      </c>
    </row>
    <row r="263" spans="1:8" ht="15.75" thickBot="1" x14ac:dyDescent="0.3">
      <c r="A263" s="37"/>
      <c r="B263" s="70" t="s">
        <v>45</v>
      </c>
      <c r="C263" s="125"/>
      <c r="D263" s="115"/>
      <c r="E263" s="109"/>
      <c r="F263" s="110"/>
      <c r="G263" s="109"/>
      <c r="H263" s="116">
        <v>726830</v>
      </c>
    </row>
    <row r="264" spans="1:8" ht="30.75" thickBot="1" x14ac:dyDescent="0.3">
      <c r="A264" s="37"/>
      <c r="B264" s="117" t="s">
        <v>47</v>
      </c>
      <c r="C264" s="125"/>
      <c r="D264" s="118" t="s">
        <v>18</v>
      </c>
      <c r="E264" s="119"/>
      <c r="F264" s="50"/>
      <c r="G264" s="51"/>
      <c r="H264" s="130"/>
    </row>
    <row r="265" spans="1:8" ht="28.5" x14ac:dyDescent="0.25">
      <c r="A265" s="37"/>
      <c r="B265" s="112" t="s">
        <v>19</v>
      </c>
      <c r="C265" s="125"/>
      <c r="D265" s="99"/>
      <c r="E265" s="57"/>
      <c r="F265" s="56"/>
      <c r="G265" s="57"/>
      <c r="H265" s="121">
        <v>4071</v>
      </c>
    </row>
    <row r="266" spans="1:8" x14ac:dyDescent="0.25">
      <c r="A266" s="37"/>
      <c r="B266" s="103" t="s">
        <v>31</v>
      </c>
      <c r="C266" s="125"/>
      <c r="D266" s="99"/>
      <c r="E266" s="62"/>
      <c r="F266" s="61"/>
      <c r="G266" s="62"/>
      <c r="H266" s="113">
        <v>2159</v>
      </c>
    </row>
    <row r="267" spans="1:8" x14ac:dyDescent="0.25">
      <c r="A267" s="37"/>
      <c r="B267" s="103" t="s">
        <v>34</v>
      </c>
      <c r="C267" s="125"/>
      <c r="D267" s="99"/>
      <c r="E267" s="62"/>
      <c r="F267" s="61"/>
      <c r="G267" s="62"/>
      <c r="H267" s="113">
        <v>1257</v>
      </c>
    </row>
    <row r="268" spans="1:8" x14ac:dyDescent="0.25">
      <c r="A268" s="37"/>
      <c r="B268" s="103" t="s">
        <v>36</v>
      </c>
      <c r="C268" s="125"/>
      <c r="D268" s="99"/>
      <c r="E268" s="62"/>
      <c r="F268" s="61"/>
      <c r="G268" s="62"/>
      <c r="H268" s="113">
        <v>710</v>
      </c>
    </row>
    <row r="269" spans="1:8" ht="30" x14ac:dyDescent="0.25">
      <c r="A269" s="37"/>
      <c r="B269" s="38" t="s">
        <v>48</v>
      </c>
      <c r="C269" s="125"/>
      <c r="D269" s="99"/>
      <c r="E269" s="62"/>
      <c r="F269" s="61"/>
      <c r="G269" s="62"/>
      <c r="H269" s="114"/>
    </row>
    <row r="270" spans="1:8" x14ac:dyDescent="0.25">
      <c r="A270" s="37"/>
      <c r="B270" s="103" t="s">
        <v>31</v>
      </c>
      <c r="C270" s="125"/>
      <c r="D270" s="99"/>
      <c r="E270" s="62"/>
      <c r="F270" s="61"/>
      <c r="G270" s="62"/>
      <c r="H270" s="113">
        <v>2196</v>
      </c>
    </row>
    <row r="271" spans="1:8" x14ac:dyDescent="0.25">
      <c r="A271" s="37"/>
      <c r="B271" s="103" t="s">
        <v>34</v>
      </c>
      <c r="C271" s="125"/>
      <c r="D271" s="99"/>
      <c r="E271" s="62"/>
      <c r="F271" s="61"/>
      <c r="G271" s="62"/>
      <c r="H271" s="113">
        <v>381</v>
      </c>
    </row>
    <row r="272" spans="1:8" x14ac:dyDescent="0.25">
      <c r="A272" s="37"/>
      <c r="B272" s="103" t="s">
        <v>36</v>
      </c>
      <c r="C272" s="125"/>
      <c r="D272" s="99"/>
      <c r="E272" s="62"/>
      <c r="F272" s="61"/>
      <c r="G272" s="62"/>
      <c r="H272" s="113">
        <v>146</v>
      </c>
    </row>
    <row r="273" spans="1:8" ht="30" x14ac:dyDescent="0.25">
      <c r="A273" s="37"/>
      <c r="B273" s="38" t="s">
        <v>49</v>
      </c>
      <c r="C273" s="125"/>
      <c r="D273" s="99"/>
      <c r="E273" s="62"/>
      <c r="F273" s="61"/>
      <c r="G273" s="62"/>
      <c r="H273" s="114"/>
    </row>
    <row r="274" spans="1:8" ht="15.75" thickBot="1" x14ac:dyDescent="0.3">
      <c r="A274" s="37"/>
      <c r="B274" s="122" t="s">
        <v>36</v>
      </c>
      <c r="C274" s="132"/>
      <c r="D274" s="115"/>
      <c r="E274" s="78"/>
      <c r="F274" s="77"/>
      <c r="G274" s="78"/>
      <c r="H274" s="123">
        <v>1560</v>
      </c>
    </row>
    <row r="275" spans="1:8" ht="75.75" thickBot="1" x14ac:dyDescent="0.3">
      <c r="A275" s="37"/>
      <c r="B275" s="48" t="s">
        <v>40</v>
      </c>
      <c r="C275" s="81" t="s">
        <v>37</v>
      </c>
      <c r="D275" s="31" t="s">
        <v>18</v>
      </c>
      <c r="E275" s="50"/>
      <c r="F275" s="51"/>
      <c r="G275" s="50"/>
      <c r="H275" s="53"/>
    </row>
    <row r="276" spans="1:8" ht="15.75" thickBot="1" x14ac:dyDescent="0.3">
      <c r="A276" s="37"/>
      <c r="B276" s="48" t="s">
        <v>41</v>
      </c>
      <c r="C276" s="82"/>
      <c r="D276" s="37"/>
      <c r="E276" s="50"/>
      <c r="F276" s="51"/>
      <c r="G276" s="72"/>
      <c r="H276" s="53"/>
    </row>
    <row r="277" spans="1:8" ht="15.75" thickBot="1" x14ac:dyDescent="0.3">
      <c r="A277" s="37"/>
      <c r="B277" s="54" t="s">
        <v>34</v>
      </c>
      <c r="C277" s="82"/>
      <c r="D277" s="37"/>
      <c r="E277" s="56"/>
      <c r="F277" s="57"/>
      <c r="G277" s="83"/>
      <c r="H277" s="59">
        <f>SUM(H278:H282)</f>
        <v>218.97000000000003</v>
      </c>
    </row>
    <row r="278" spans="1:8" ht="24" x14ac:dyDescent="0.25">
      <c r="A278" s="37"/>
      <c r="B278" s="60" t="s">
        <v>20</v>
      </c>
      <c r="C278" s="82"/>
      <c r="D278" s="37"/>
      <c r="E278" s="61"/>
      <c r="F278" s="62"/>
      <c r="G278" s="84"/>
      <c r="H278" s="74">
        <v>84.51</v>
      </c>
    </row>
    <row r="279" spans="1:8" ht="24" x14ac:dyDescent="0.25">
      <c r="A279" s="37"/>
      <c r="B279" s="65" t="s">
        <v>21</v>
      </c>
      <c r="C279" s="82"/>
      <c r="D279" s="37"/>
      <c r="E279" s="61"/>
      <c r="F279" s="62"/>
      <c r="G279" s="84"/>
      <c r="H279" s="68"/>
    </row>
    <row r="280" spans="1:8" x14ac:dyDescent="0.25">
      <c r="A280" s="37"/>
      <c r="B280" s="65" t="s">
        <v>22</v>
      </c>
      <c r="C280" s="82"/>
      <c r="D280" s="37"/>
      <c r="E280" s="61"/>
      <c r="F280" s="62"/>
      <c r="G280" s="84"/>
      <c r="H280" s="74">
        <v>95.03</v>
      </c>
    </row>
    <row r="281" spans="1:8" ht="24" x14ac:dyDescent="0.25">
      <c r="A281" s="37"/>
      <c r="B281" s="65" t="s">
        <v>23</v>
      </c>
      <c r="C281" s="82"/>
      <c r="D281" s="37"/>
      <c r="E281" s="61"/>
      <c r="F281" s="62"/>
      <c r="G281" s="84"/>
      <c r="H281" s="68"/>
    </row>
    <row r="282" spans="1:8" ht="24.75" thickBot="1" x14ac:dyDescent="0.3">
      <c r="A282" s="37"/>
      <c r="B282" s="65" t="s">
        <v>24</v>
      </c>
      <c r="C282" s="82"/>
      <c r="D282" s="37"/>
      <c r="E282" s="61"/>
      <c r="F282" s="62"/>
      <c r="G282" s="84"/>
      <c r="H282" s="74">
        <v>39.43</v>
      </c>
    </row>
    <row r="283" spans="1:8" ht="15.75" thickBot="1" x14ac:dyDescent="0.3">
      <c r="A283" s="37"/>
      <c r="B283" s="54" t="s">
        <v>36</v>
      </c>
      <c r="C283" s="82"/>
      <c r="D283" s="37"/>
      <c r="E283" s="50"/>
      <c r="F283" s="51"/>
      <c r="G283" s="72"/>
      <c r="H283" s="73">
        <f>SUM(H284:H288)</f>
        <v>151.01999999999998</v>
      </c>
    </row>
    <row r="284" spans="1:8" ht="24" x14ac:dyDescent="0.25">
      <c r="A284" s="37"/>
      <c r="B284" s="60" t="s">
        <v>20</v>
      </c>
      <c r="C284" s="82"/>
      <c r="D284" s="37"/>
      <c r="E284" s="61"/>
      <c r="F284" s="62"/>
      <c r="G284" s="84"/>
      <c r="H284" s="74">
        <v>55.3</v>
      </c>
    </row>
    <row r="285" spans="1:8" ht="24" x14ac:dyDescent="0.25">
      <c r="A285" s="37"/>
      <c r="B285" s="65" t="s">
        <v>21</v>
      </c>
      <c r="C285" s="82"/>
      <c r="D285" s="37"/>
      <c r="E285" s="61"/>
      <c r="F285" s="62"/>
      <c r="G285" s="84"/>
      <c r="H285" s="68"/>
    </row>
    <row r="286" spans="1:8" x14ac:dyDescent="0.25">
      <c r="A286" s="37"/>
      <c r="B286" s="65" t="s">
        <v>22</v>
      </c>
      <c r="C286" s="82"/>
      <c r="D286" s="37"/>
      <c r="E286" s="61"/>
      <c r="F286" s="62"/>
      <c r="G286" s="84"/>
      <c r="H286" s="74">
        <v>62.14</v>
      </c>
    </row>
    <row r="287" spans="1:8" ht="24" x14ac:dyDescent="0.25">
      <c r="A287" s="37"/>
      <c r="B287" s="65" t="s">
        <v>23</v>
      </c>
      <c r="C287" s="82"/>
      <c r="D287" s="37"/>
      <c r="E287" s="61"/>
      <c r="F287" s="62"/>
      <c r="G287" s="84"/>
      <c r="H287" s="74">
        <v>8.83</v>
      </c>
    </row>
    <row r="288" spans="1:8" ht="24.75" thickBot="1" x14ac:dyDescent="0.3">
      <c r="A288" s="37"/>
      <c r="B288" s="65" t="s">
        <v>24</v>
      </c>
      <c r="C288" s="90"/>
      <c r="D288" s="76"/>
      <c r="E288" s="61"/>
      <c r="F288" s="62"/>
      <c r="G288" s="84"/>
      <c r="H288" s="74">
        <v>24.75</v>
      </c>
    </row>
    <row r="289" spans="1:8" ht="75.75" thickBot="1" x14ac:dyDescent="0.3">
      <c r="A289" s="37"/>
      <c r="B289" s="48" t="s">
        <v>40</v>
      </c>
      <c r="C289" s="81" t="s">
        <v>38</v>
      </c>
      <c r="D289" s="49" t="s">
        <v>18</v>
      </c>
      <c r="E289" s="50"/>
      <c r="F289" s="51"/>
      <c r="G289" s="72"/>
      <c r="H289" s="53"/>
    </row>
    <row r="290" spans="1:8" ht="15.75" thickBot="1" x14ac:dyDescent="0.3">
      <c r="A290" s="37"/>
      <c r="B290" s="48" t="s">
        <v>41</v>
      </c>
      <c r="C290" s="82"/>
      <c r="D290" s="55"/>
      <c r="E290" s="50"/>
      <c r="F290" s="51"/>
      <c r="G290" s="72"/>
      <c r="H290" s="73"/>
    </row>
    <row r="291" spans="1:8" ht="15.75" thickBot="1" x14ac:dyDescent="0.3">
      <c r="A291" s="37"/>
      <c r="B291" s="54" t="s">
        <v>34</v>
      </c>
      <c r="C291" s="82"/>
      <c r="D291" s="55"/>
      <c r="E291" s="50"/>
      <c r="F291" s="51"/>
      <c r="G291" s="72"/>
      <c r="H291" s="73">
        <f>SUM(H292:H296)</f>
        <v>229.67799999999997</v>
      </c>
    </row>
    <row r="292" spans="1:8" ht="24" x14ac:dyDescent="0.25">
      <c r="A292" s="37"/>
      <c r="B292" s="60" t="s">
        <v>20</v>
      </c>
      <c r="C292" s="82"/>
      <c r="D292" s="55"/>
      <c r="E292" s="61"/>
      <c r="F292" s="62"/>
      <c r="G292" s="84"/>
      <c r="H292" s="74">
        <v>121.70399999999999</v>
      </c>
    </row>
    <row r="293" spans="1:8" ht="24" x14ac:dyDescent="0.25">
      <c r="A293" s="37"/>
      <c r="B293" s="65" t="s">
        <v>21</v>
      </c>
      <c r="C293" s="82"/>
      <c r="D293" s="55"/>
      <c r="E293" s="61"/>
      <c r="F293" s="62"/>
      <c r="G293" s="84"/>
      <c r="H293" s="68"/>
    </row>
    <row r="294" spans="1:8" x14ac:dyDescent="0.25">
      <c r="A294" s="37"/>
      <c r="B294" s="65" t="s">
        <v>22</v>
      </c>
      <c r="C294" s="82"/>
      <c r="D294" s="55"/>
      <c r="E294" s="61"/>
      <c r="F294" s="62"/>
      <c r="G294" s="84"/>
      <c r="H294" s="74">
        <v>76.313999999999993</v>
      </c>
    </row>
    <row r="295" spans="1:8" ht="24" x14ac:dyDescent="0.25">
      <c r="A295" s="37"/>
      <c r="B295" s="65" t="s">
        <v>23</v>
      </c>
      <c r="C295" s="82"/>
      <c r="D295" s="55"/>
      <c r="E295" s="61"/>
      <c r="F295" s="62"/>
      <c r="G295" s="84"/>
      <c r="H295" s="68"/>
    </row>
    <row r="296" spans="1:8" ht="24.75" thickBot="1" x14ac:dyDescent="0.3">
      <c r="A296" s="37"/>
      <c r="B296" s="65" t="s">
        <v>24</v>
      </c>
      <c r="C296" s="82"/>
      <c r="D296" s="55"/>
      <c r="E296" s="61"/>
      <c r="F296" s="62"/>
      <c r="G296" s="84"/>
      <c r="H296" s="74">
        <v>31.66</v>
      </c>
    </row>
    <row r="297" spans="1:8" ht="15.75" thickBot="1" x14ac:dyDescent="0.3">
      <c r="A297" s="37"/>
      <c r="B297" s="54" t="s">
        <v>36</v>
      </c>
      <c r="C297" s="82"/>
      <c r="D297" s="55"/>
      <c r="E297" s="50"/>
      <c r="F297" s="51"/>
      <c r="G297" s="72"/>
      <c r="H297" s="73">
        <f>SUM(H298:H302)</f>
        <v>63.298000000000002</v>
      </c>
    </row>
    <row r="298" spans="1:8" ht="24" x14ac:dyDescent="0.25">
      <c r="A298" s="37"/>
      <c r="B298" s="60" t="s">
        <v>20</v>
      </c>
      <c r="C298" s="82"/>
      <c r="D298" s="55"/>
      <c r="E298" s="61"/>
      <c r="F298" s="62"/>
      <c r="G298" s="84"/>
      <c r="H298" s="74">
        <v>32.673999999999999</v>
      </c>
    </row>
    <row r="299" spans="1:8" ht="24" x14ac:dyDescent="0.25">
      <c r="A299" s="37"/>
      <c r="B299" s="65" t="s">
        <v>21</v>
      </c>
      <c r="C299" s="82"/>
      <c r="D299" s="55"/>
      <c r="E299" s="61"/>
      <c r="F299" s="62"/>
      <c r="G299" s="84"/>
      <c r="H299" s="68"/>
    </row>
    <row r="300" spans="1:8" x14ac:dyDescent="0.25">
      <c r="A300" s="37"/>
      <c r="B300" s="65" t="s">
        <v>22</v>
      </c>
      <c r="C300" s="82"/>
      <c r="D300" s="55"/>
      <c r="E300" s="61"/>
      <c r="F300" s="62"/>
      <c r="G300" s="84"/>
      <c r="H300" s="74">
        <v>19.884</v>
      </c>
    </row>
    <row r="301" spans="1:8" ht="24" x14ac:dyDescent="0.25">
      <c r="A301" s="37"/>
      <c r="B301" s="65" t="s">
        <v>23</v>
      </c>
      <c r="C301" s="82"/>
      <c r="D301" s="55"/>
      <c r="E301" s="61"/>
      <c r="F301" s="62"/>
      <c r="G301" s="84"/>
      <c r="H301" s="74">
        <v>2.82</v>
      </c>
    </row>
    <row r="302" spans="1:8" ht="24.75" thickBot="1" x14ac:dyDescent="0.3">
      <c r="A302" s="76"/>
      <c r="B302" s="133" t="s">
        <v>24</v>
      </c>
      <c r="C302" s="90"/>
      <c r="D302" s="71"/>
      <c r="E302" s="77"/>
      <c r="F302" s="78"/>
      <c r="G302" s="91"/>
      <c r="H302" s="80">
        <v>7.92</v>
      </c>
    </row>
    <row r="305" spans="1:1" x14ac:dyDescent="0.25">
      <c r="A305" s="3" t="s">
        <v>51</v>
      </c>
    </row>
  </sheetData>
  <mergeCells count="39">
    <mergeCell ref="C289:C302"/>
    <mergeCell ref="D289:D302"/>
    <mergeCell ref="C213:C274"/>
    <mergeCell ref="D213:D237"/>
    <mergeCell ref="D238:D250"/>
    <mergeCell ref="D251:D263"/>
    <mergeCell ref="D264:D274"/>
    <mergeCell ref="C275:C288"/>
    <mergeCell ref="D275:D288"/>
    <mergeCell ref="B149:H149"/>
    <mergeCell ref="C150:C212"/>
    <mergeCell ref="D150:D175"/>
    <mergeCell ref="E150:G150"/>
    <mergeCell ref="D176:D188"/>
    <mergeCell ref="D189:D201"/>
    <mergeCell ref="D202:D212"/>
    <mergeCell ref="D87:D98"/>
    <mergeCell ref="C99:C123"/>
    <mergeCell ref="D99:D111"/>
    <mergeCell ref="D112:D123"/>
    <mergeCell ref="C124:C148"/>
    <mergeCell ref="D125:D136"/>
    <mergeCell ref="D137:D148"/>
    <mergeCell ref="A7:H7"/>
    <mergeCell ref="A9:A302"/>
    <mergeCell ref="C13:C49"/>
    <mergeCell ref="D13:D25"/>
    <mergeCell ref="D26:D37"/>
    <mergeCell ref="D38:D49"/>
    <mergeCell ref="C50:C98"/>
    <mergeCell ref="D50:D62"/>
    <mergeCell ref="D63:D74"/>
    <mergeCell ref="D75:D86"/>
    <mergeCell ref="G3:H3"/>
    <mergeCell ref="A4:A5"/>
    <mergeCell ref="B4:C4"/>
    <mergeCell ref="D4:D5"/>
    <mergeCell ref="E4:G4"/>
    <mergeCell ref="H4:H5"/>
  </mergeCells>
  <pageMargins left="0.35433070866141736" right="0.35433070866141736" top="0.59055118110236227" bottom="0.59055118110236227" header="0.51181102362204722" footer="0.51181102362204722"/>
  <pageSetup paperSize="9" scale="62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195"/>
  <sheetViews>
    <sheetView view="pageBreakPreview" zoomScale="75" zoomScaleNormal="100" zoomScaleSheetLayoutView="75" workbookViewId="0">
      <selection activeCell="B3" sqref="B3"/>
    </sheetView>
  </sheetViews>
  <sheetFormatPr defaultRowHeight="15" x14ac:dyDescent="0.25"/>
  <cols>
    <col min="1" max="1" width="21.5703125" style="3" customWidth="1"/>
    <col min="2" max="2" width="38.42578125" style="2" customWidth="1"/>
    <col min="3" max="3" width="24.5703125" style="3" customWidth="1"/>
    <col min="4" max="4" width="9.28515625" style="3" bestFit="1" customWidth="1"/>
    <col min="5" max="6" width="9.28515625" style="3" customWidth="1"/>
    <col min="7" max="7" width="12" style="3" customWidth="1"/>
    <col min="8" max="8" width="18.28515625" style="3" customWidth="1"/>
    <col min="9" max="10" width="11" style="3" bestFit="1" customWidth="1"/>
    <col min="11" max="16384" width="9.140625" style="3"/>
  </cols>
  <sheetData>
    <row r="1" spans="1:8" ht="18.75" x14ac:dyDescent="0.3">
      <c r="A1" s="1" t="s">
        <v>52</v>
      </c>
    </row>
    <row r="2" spans="1:8" ht="20.25" customHeight="1" x14ac:dyDescent="0.3">
      <c r="C2" s="4"/>
      <c r="D2" s="4"/>
      <c r="E2" s="4"/>
      <c r="F2" s="4"/>
      <c r="G2" s="4"/>
      <c r="H2" s="3" t="s">
        <v>1</v>
      </c>
    </row>
    <row r="3" spans="1:8" ht="19.5" thickBot="1" x14ac:dyDescent="0.3">
      <c r="B3" s="5" t="s">
        <v>120</v>
      </c>
      <c r="C3" s="6"/>
      <c r="D3" s="6"/>
      <c r="E3" s="6"/>
      <c r="F3" s="6"/>
      <c r="G3" s="7" t="s">
        <v>2</v>
      </c>
      <c r="H3" s="8"/>
    </row>
    <row r="4" spans="1:8" x14ac:dyDescent="0.25">
      <c r="A4" s="134" t="s">
        <v>3</v>
      </c>
      <c r="B4" s="135" t="s">
        <v>4</v>
      </c>
      <c r="C4" s="135"/>
      <c r="D4" s="135" t="s">
        <v>5</v>
      </c>
      <c r="E4" s="135" t="s">
        <v>6</v>
      </c>
      <c r="F4" s="135"/>
      <c r="G4" s="135"/>
      <c r="H4" s="136" t="s">
        <v>7</v>
      </c>
    </row>
    <row r="5" spans="1:8" ht="30" x14ac:dyDescent="0.25">
      <c r="A5" s="137"/>
      <c r="B5" s="138" t="s">
        <v>8</v>
      </c>
      <c r="C5" s="138" t="s">
        <v>9</v>
      </c>
      <c r="D5" s="139"/>
      <c r="E5" s="138" t="s">
        <v>10</v>
      </c>
      <c r="F5" s="138" t="s">
        <v>11</v>
      </c>
      <c r="G5" s="138" t="s">
        <v>12</v>
      </c>
      <c r="H5" s="140"/>
    </row>
    <row r="6" spans="1:8" s="25" customFormat="1" ht="16.5" thickBot="1" x14ac:dyDescent="0.3">
      <c r="A6" s="141">
        <v>1</v>
      </c>
      <c r="B6" s="142">
        <v>2</v>
      </c>
      <c r="C6" s="142">
        <v>3</v>
      </c>
      <c r="D6" s="142">
        <f>C6+1</f>
        <v>4</v>
      </c>
      <c r="E6" s="142">
        <f t="shared" ref="E6:H6" si="0">D6+1</f>
        <v>5</v>
      </c>
      <c r="F6" s="142">
        <f t="shared" si="0"/>
        <v>6</v>
      </c>
      <c r="G6" s="142">
        <f t="shared" si="0"/>
        <v>7</v>
      </c>
      <c r="H6" s="143">
        <f t="shared" si="0"/>
        <v>8</v>
      </c>
    </row>
    <row r="7" spans="1:8" x14ac:dyDescent="0.25">
      <c r="A7" s="144" t="s">
        <v>123</v>
      </c>
      <c r="B7" s="145"/>
      <c r="C7" s="145"/>
      <c r="D7" s="145"/>
      <c r="E7" s="145"/>
      <c r="F7" s="145"/>
      <c r="G7" s="145"/>
      <c r="H7" s="146"/>
    </row>
    <row r="8" spans="1:8" ht="12.75" customHeight="1" x14ac:dyDescent="0.25">
      <c r="A8" s="147"/>
      <c r="B8" s="148"/>
      <c r="C8" s="148"/>
      <c r="D8" s="148"/>
      <c r="E8" s="148"/>
      <c r="F8" s="148"/>
      <c r="G8" s="148"/>
      <c r="H8" s="149"/>
    </row>
    <row r="9" spans="1:8" ht="49.5" customHeight="1" x14ac:dyDescent="0.25">
      <c r="A9" s="150" t="s">
        <v>102</v>
      </c>
      <c r="B9" s="151" t="s">
        <v>13</v>
      </c>
      <c r="C9" s="152"/>
      <c r="D9" s="138"/>
      <c r="E9" s="152"/>
      <c r="F9" s="152"/>
      <c r="G9" s="152"/>
      <c r="H9" s="153"/>
    </row>
    <row r="10" spans="1:8" ht="30" x14ac:dyDescent="0.25">
      <c r="A10" s="150"/>
      <c r="B10" s="154" t="s">
        <v>14</v>
      </c>
      <c r="C10" s="152"/>
      <c r="D10" s="138"/>
      <c r="E10" s="152"/>
      <c r="F10" s="152"/>
      <c r="G10" s="152"/>
      <c r="H10" s="153"/>
    </row>
    <row r="11" spans="1:8" ht="30.75" customHeight="1" x14ac:dyDescent="0.25">
      <c r="A11" s="150"/>
      <c r="B11" s="154" t="s">
        <v>15</v>
      </c>
      <c r="C11" s="155"/>
      <c r="D11" s="155"/>
      <c r="E11" s="155"/>
      <c r="F11" s="155"/>
      <c r="G11" s="155"/>
      <c r="H11" s="156"/>
    </row>
    <row r="12" spans="1:8" ht="30.75" customHeight="1" x14ac:dyDescent="0.25">
      <c r="A12" s="150"/>
      <c r="B12" s="154" t="s">
        <v>16</v>
      </c>
      <c r="C12" s="155"/>
      <c r="D12" s="155"/>
      <c r="E12" s="155"/>
      <c r="F12" s="155"/>
      <c r="G12" s="155"/>
      <c r="H12" s="156"/>
    </row>
    <row r="13" spans="1:8" ht="54" customHeight="1" x14ac:dyDescent="0.25">
      <c r="A13" s="150"/>
      <c r="B13" s="157" t="s">
        <v>53</v>
      </c>
      <c r="C13" s="158">
        <v>0.4</v>
      </c>
      <c r="D13" s="159" t="s">
        <v>54</v>
      </c>
      <c r="E13" s="160"/>
      <c r="F13" s="160"/>
      <c r="G13" s="161"/>
      <c r="H13" s="162">
        <f>H14+H16+H17+H18</f>
        <v>12057.419999999998</v>
      </c>
    </row>
    <row r="14" spans="1:8" ht="24" x14ac:dyDescent="0.25">
      <c r="A14" s="150"/>
      <c r="B14" s="163" t="s">
        <v>20</v>
      </c>
      <c r="C14" s="164"/>
      <c r="D14" s="159" t="s">
        <v>54</v>
      </c>
      <c r="E14" s="160"/>
      <c r="F14" s="160"/>
      <c r="G14" s="161"/>
      <c r="H14" s="165">
        <v>2730.19</v>
      </c>
    </row>
    <row r="15" spans="1:8" ht="39" customHeight="1" x14ac:dyDescent="0.25">
      <c r="A15" s="150"/>
      <c r="B15" s="163" t="s">
        <v>21</v>
      </c>
      <c r="C15" s="164"/>
      <c r="D15" s="159" t="s">
        <v>54</v>
      </c>
      <c r="E15" s="160"/>
      <c r="F15" s="160"/>
      <c r="G15" s="161"/>
      <c r="H15" s="166"/>
    </row>
    <row r="16" spans="1:8" ht="24" customHeight="1" x14ac:dyDescent="0.25">
      <c r="A16" s="150"/>
      <c r="B16" s="163" t="s">
        <v>22</v>
      </c>
      <c r="C16" s="164"/>
      <c r="D16" s="159" t="s">
        <v>54</v>
      </c>
      <c r="E16" s="160"/>
      <c r="F16" s="160"/>
      <c r="G16" s="161"/>
      <c r="H16" s="165">
        <v>2949.45</v>
      </c>
    </row>
    <row r="17" spans="1:8" ht="36" customHeight="1" x14ac:dyDescent="0.25">
      <c r="A17" s="150"/>
      <c r="B17" s="163" t="s">
        <v>23</v>
      </c>
      <c r="C17" s="164"/>
      <c r="D17" s="159" t="s">
        <v>54</v>
      </c>
      <c r="E17" s="160"/>
      <c r="F17" s="160"/>
      <c r="G17" s="161"/>
      <c r="H17" s="166"/>
    </row>
    <row r="18" spans="1:8" ht="40.5" customHeight="1" x14ac:dyDescent="0.25">
      <c r="A18" s="150"/>
      <c r="B18" s="163" t="s">
        <v>24</v>
      </c>
      <c r="C18" s="164"/>
      <c r="D18" s="159" t="s">
        <v>54</v>
      </c>
      <c r="E18" s="160"/>
      <c r="F18" s="160"/>
      <c r="G18" s="161"/>
      <c r="H18" s="167">
        <v>6377.78</v>
      </c>
    </row>
    <row r="19" spans="1:8" ht="41.25" customHeight="1" x14ac:dyDescent="0.25">
      <c r="A19" s="150"/>
      <c r="B19" s="168" t="s">
        <v>25</v>
      </c>
      <c r="C19" s="164"/>
      <c r="D19" s="159" t="s">
        <v>54</v>
      </c>
      <c r="E19" s="160"/>
      <c r="F19" s="160"/>
      <c r="G19" s="161"/>
      <c r="H19" s="169"/>
    </row>
    <row r="20" spans="1:8" ht="24" x14ac:dyDescent="0.25">
      <c r="A20" s="150"/>
      <c r="B20" s="170" t="s">
        <v>55</v>
      </c>
      <c r="C20" s="164"/>
      <c r="D20" s="159" t="s">
        <v>54</v>
      </c>
      <c r="E20" s="160"/>
      <c r="F20" s="160"/>
      <c r="G20" s="161"/>
      <c r="H20" s="167">
        <v>57831.90697029703</v>
      </c>
    </row>
    <row r="21" spans="1:8" ht="24" x14ac:dyDescent="0.25">
      <c r="A21" s="150"/>
      <c r="B21" s="170" t="s">
        <v>56</v>
      </c>
      <c r="C21" s="164"/>
      <c r="D21" s="159" t="s">
        <v>54</v>
      </c>
      <c r="E21" s="160"/>
      <c r="F21" s="160"/>
      <c r="G21" s="161"/>
      <c r="H21" s="169"/>
    </row>
    <row r="22" spans="1:8" x14ac:dyDescent="0.25">
      <c r="A22" s="150"/>
      <c r="B22" s="170" t="s">
        <v>28</v>
      </c>
      <c r="C22" s="164"/>
      <c r="D22" s="159" t="s">
        <v>54</v>
      </c>
      <c r="E22" s="160"/>
      <c r="F22" s="160"/>
      <c r="G22" s="161"/>
      <c r="H22" s="169"/>
    </row>
    <row r="23" spans="1:8" x14ac:dyDescent="0.25">
      <c r="A23" s="150"/>
      <c r="B23" s="170" t="s">
        <v>29</v>
      </c>
      <c r="C23" s="164"/>
      <c r="D23" s="159" t="s">
        <v>54</v>
      </c>
      <c r="E23" s="160"/>
      <c r="F23" s="160"/>
      <c r="G23" s="161"/>
      <c r="H23" s="169"/>
    </row>
    <row r="24" spans="1:8" ht="48" x14ac:dyDescent="0.25">
      <c r="A24" s="150"/>
      <c r="B24" s="170" t="s">
        <v>30</v>
      </c>
      <c r="C24" s="171"/>
      <c r="D24" s="159" t="s">
        <v>54</v>
      </c>
      <c r="E24" s="160"/>
      <c r="F24" s="160"/>
      <c r="G24" s="161"/>
      <c r="H24" s="167">
        <v>7839.9473421045132</v>
      </c>
    </row>
    <row r="25" spans="1:8" ht="47.25" customHeight="1" x14ac:dyDescent="0.25">
      <c r="A25" s="150"/>
      <c r="B25" s="157" t="s">
        <v>57</v>
      </c>
      <c r="C25" s="172" t="s">
        <v>35</v>
      </c>
      <c r="D25" s="159" t="s">
        <v>54</v>
      </c>
      <c r="E25" s="160"/>
      <c r="F25" s="160"/>
      <c r="G25" s="173"/>
      <c r="H25" s="174">
        <f>H26+H28+H30</f>
        <v>12057.415583014377</v>
      </c>
    </row>
    <row r="26" spans="1:8" ht="30" customHeight="1" x14ac:dyDescent="0.25">
      <c r="A26" s="150"/>
      <c r="B26" s="163" t="s">
        <v>20</v>
      </c>
      <c r="C26" s="175"/>
      <c r="D26" s="159" t="s">
        <v>54</v>
      </c>
      <c r="E26" s="160"/>
      <c r="F26" s="160"/>
      <c r="G26" s="173"/>
      <c r="H26" s="165">
        <v>2730.1859824280959</v>
      </c>
    </row>
    <row r="27" spans="1:8" ht="34.5" customHeight="1" x14ac:dyDescent="0.25">
      <c r="A27" s="150"/>
      <c r="B27" s="163" t="s">
        <v>21</v>
      </c>
      <c r="C27" s="175"/>
      <c r="D27" s="159" t="s">
        <v>54</v>
      </c>
      <c r="E27" s="160"/>
      <c r="F27" s="160"/>
      <c r="G27" s="173"/>
      <c r="H27" s="166"/>
    </row>
    <row r="28" spans="1:8" ht="24" x14ac:dyDescent="0.25">
      <c r="A28" s="150"/>
      <c r="B28" s="163" t="s">
        <v>22</v>
      </c>
      <c r="C28" s="175"/>
      <c r="D28" s="159" t="s">
        <v>54</v>
      </c>
      <c r="E28" s="160"/>
      <c r="F28" s="160"/>
      <c r="G28" s="173"/>
      <c r="H28" s="165">
        <v>2949.4532019356461</v>
      </c>
    </row>
    <row r="29" spans="1:8" ht="36" x14ac:dyDescent="0.25">
      <c r="A29" s="150"/>
      <c r="B29" s="163" t="s">
        <v>23</v>
      </c>
      <c r="C29" s="175"/>
      <c r="D29" s="159" t="s">
        <v>54</v>
      </c>
      <c r="E29" s="160"/>
      <c r="F29" s="160"/>
      <c r="G29" s="173"/>
      <c r="H29" s="166"/>
    </row>
    <row r="30" spans="1:8" ht="36" x14ac:dyDescent="0.25">
      <c r="A30" s="150"/>
      <c r="B30" s="163" t="s">
        <v>24</v>
      </c>
      <c r="C30" s="175"/>
      <c r="D30" s="159" t="s">
        <v>54</v>
      </c>
      <c r="E30" s="160"/>
      <c r="F30" s="160"/>
      <c r="G30" s="173"/>
      <c r="H30" s="165">
        <v>6377.7763986506352</v>
      </c>
    </row>
    <row r="31" spans="1:8" ht="33.75" customHeight="1" x14ac:dyDescent="0.25">
      <c r="A31" s="150"/>
      <c r="B31" s="168" t="s">
        <v>25</v>
      </c>
      <c r="C31" s="175"/>
      <c r="D31" s="159" t="s">
        <v>54</v>
      </c>
      <c r="E31" s="160"/>
      <c r="F31" s="160"/>
      <c r="G31" s="173"/>
      <c r="H31" s="169"/>
    </row>
    <row r="32" spans="1:8" ht="24" x14ac:dyDescent="0.25">
      <c r="A32" s="150"/>
      <c r="B32" s="170" t="s">
        <v>55</v>
      </c>
      <c r="C32" s="175"/>
      <c r="D32" s="159" t="s">
        <v>54</v>
      </c>
      <c r="E32" s="160"/>
      <c r="F32" s="160"/>
      <c r="G32" s="173"/>
      <c r="H32" s="167">
        <v>239106.07250711383</v>
      </c>
    </row>
    <row r="33" spans="1:8" ht="24" x14ac:dyDescent="0.25">
      <c r="A33" s="150"/>
      <c r="B33" s="170" t="s">
        <v>56</v>
      </c>
      <c r="C33" s="175"/>
      <c r="D33" s="159" t="s">
        <v>54</v>
      </c>
      <c r="E33" s="160"/>
      <c r="F33" s="160"/>
      <c r="G33" s="173"/>
      <c r="H33" s="169"/>
    </row>
    <row r="34" spans="1:8" x14ac:dyDescent="0.25">
      <c r="A34" s="150"/>
      <c r="B34" s="170" t="s">
        <v>28</v>
      </c>
      <c r="C34" s="175"/>
      <c r="D34" s="159" t="s">
        <v>54</v>
      </c>
      <c r="E34" s="160"/>
      <c r="F34" s="160"/>
      <c r="G34" s="173"/>
      <c r="H34" s="169"/>
    </row>
    <row r="35" spans="1:8" x14ac:dyDescent="0.25">
      <c r="A35" s="150"/>
      <c r="B35" s="170" t="s">
        <v>29</v>
      </c>
      <c r="C35" s="175"/>
      <c r="D35" s="159" t="s">
        <v>54</v>
      </c>
      <c r="E35" s="160"/>
      <c r="F35" s="160"/>
      <c r="G35" s="173"/>
      <c r="H35" s="169"/>
    </row>
    <row r="36" spans="1:8" ht="60.75" customHeight="1" x14ac:dyDescent="0.25">
      <c r="A36" s="150"/>
      <c r="B36" s="170" t="s">
        <v>30</v>
      </c>
      <c r="C36" s="176"/>
      <c r="D36" s="159" t="s">
        <v>54</v>
      </c>
      <c r="E36" s="160"/>
      <c r="F36" s="160"/>
      <c r="G36" s="173"/>
      <c r="H36" s="167">
        <v>7839.9473421045122</v>
      </c>
    </row>
    <row r="37" spans="1:8" ht="54" customHeight="1" x14ac:dyDescent="0.25">
      <c r="A37" s="150"/>
      <c r="B37" s="157" t="s">
        <v>58</v>
      </c>
      <c r="C37" s="158">
        <v>0.4</v>
      </c>
      <c r="D37" s="159" t="s">
        <v>54</v>
      </c>
      <c r="E37" s="160"/>
      <c r="F37" s="160"/>
      <c r="G37" s="161"/>
      <c r="H37" s="162">
        <f>H38+H40+H41+H42</f>
        <v>1487.2555156549247</v>
      </c>
    </row>
    <row r="38" spans="1:8" ht="24" x14ac:dyDescent="0.25">
      <c r="A38" s="150"/>
      <c r="B38" s="163" t="s">
        <v>20</v>
      </c>
      <c r="C38" s="164"/>
      <c r="D38" s="159" t="s">
        <v>54</v>
      </c>
      <c r="E38" s="160"/>
      <c r="F38" s="160"/>
      <c r="G38" s="161"/>
      <c r="H38" s="165">
        <v>336.76239598559278</v>
      </c>
    </row>
    <row r="39" spans="1:8" ht="39" customHeight="1" x14ac:dyDescent="0.25">
      <c r="A39" s="150"/>
      <c r="B39" s="163" t="s">
        <v>21</v>
      </c>
      <c r="C39" s="164"/>
      <c r="D39" s="159" t="s">
        <v>54</v>
      </c>
      <c r="E39" s="160"/>
      <c r="F39" s="160"/>
      <c r="G39" s="161"/>
      <c r="H39" s="166"/>
    </row>
    <row r="40" spans="1:8" ht="24" customHeight="1" x14ac:dyDescent="0.25">
      <c r="A40" s="150"/>
      <c r="B40" s="163" t="s">
        <v>22</v>
      </c>
      <c r="C40" s="164"/>
      <c r="D40" s="159" t="s">
        <v>54</v>
      </c>
      <c r="E40" s="160"/>
      <c r="F40" s="160"/>
      <c r="G40" s="161"/>
      <c r="H40" s="165">
        <v>363.80852202891492</v>
      </c>
    </row>
    <row r="41" spans="1:8" ht="36" customHeight="1" x14ac:dyDescent="0.25">
      <c r="A41" s="150"/>
      <c r="B41" s="163" t="s">
        <v>23</v>
      </c>
      <c r="C41" s="164"/>
      <c r="D41" s="159" t="s">
        <v>54</v>
      </c>
      <c r="E41" s="160"/>
      <c r="F41" s="160"/>
      <c r="G41" s="161"/>
      <c r="H41" s="166"/>
    </row>
    <row r="42" spans="1:8" ht="40.5" customHeight="1" x14ac:dyDescent="0.25">
      <c r="A42" s="150"/>
      <c r="B42" s="163" t="s">
        <v>24</v>
      </c>
      <c r="C42" s="164"/>
      <c r="D42" s="159" t="s">
        <v>54</v>
      </c>
      <c r="E42" s="160"/>
      <c r="F42" s="160"/>
      <c r="G42" s="161"/>
      <c r="H42" s="165">
        <v>786.684597640417</v>
      </c>
    </row>
    <row r="43" spans="1:8" ht="41.25" customHeight="1" x14ac:dyDescent="0.25">
      <c r="A43" s="150"/>
      <c r="B43" s="168" t="s">
        <v>25</v>
      </c>
      <c r="C43" s="164"/>
      <c r="D43" s="159" t="s">
        <v>54</v>
      </c>
      <c r="E43" s="160"/>
      <c r="F43" s="160"/>
      <c r="G43" s="161"/>
      <c r="H43" s="169"/>
    </row>
    <row r="44" spans="1:8" ht="24" x14ac:dyDescent="0.25">
      <c r="A44" s="150"/>
      <c r="B44" s="170" t="s">
        <v>55</v>
      </c>
      <c r="C44" s="164"/>
      <c r="D44" s="159" t="s">
        <v>54</v>
      </c>
      <c r="E44" s="160"/>
      <c r="F44" s="160"/>
      <c r="G44" s="161"/>
      <c r="H44" s="167">
        <v>6485.6617450190288</v>
      </c>
    </row>
    <row r="45" spans="1:8" ht="24" x14ac:dyDescent="0.25">
      <c r="A45" s="150"/>
      <c r="B45" s="170" t="s">
        <v>56</v>
      </c>
      <c r="C45" s="164"/>
      <c r="D45" s="159" t="s">
        <v>54</v>
      </c>
      <c r="E45" s="160"/>
      <c r="F45" s="160"/>
      <c r="G45" s="161"/>
      <c r="H45" s="167">
        <v>9387.1754935251811</v>
      </c>
    </row>
    <row r="46" spans="1:8" x14ac:dyDescent="0.25">
      <c r="A46" s="150"/>
      <c r="B46" s="170" t="s">
        <v>28</v>
      </c>
      <c r="C46" s="164"/>
      <c r="D46" s="159" t="s">
        <v>54</v>
      </c>
      <c r="E46" s="160"/>
      <c r="F46" s="160"/>
      <c r="G46" s="161"/>
      <c r="H46" s="169"/>
    </row>
    <row r="47" spans="1:8" x14ac:dyDescent="0.25">
      <c r="A47" s="150"/>
      <c r="B47" s="170" t="s">
        <v>29</v>
      </c>
      <c r="C47" s="164"/>
      <c r="D47" s="159" t="s">
        <v>54</v>
      </c>
      <c r="E47" s="160"/>
      <c r="F47" s="160"/>
      <c r="G47" s="161"/>
      <c r="H47" s="169"/>
    </row>
    <row r="48" spans="1:8" ht="48" x14ac:dyDescent="0.25">
      <c r="A48" s="150"/>
      <c r="B48" s="170" t="s">
        <v>30</v>
      </c>
      <c r="C48" s="171"/>
      <c r="D48" s="159" t="s">
        <v>54</v>
      </c>
      <c r="E48" s="160"/>
      <c r="F48" s="160"/>
      <c r="G48" s="161"/>
      <c r="H48" s="167">
        <v>7839.9473421045122</v>
      </c>
    </row>
    <row r="49" spans="1:8" ht="29.25" customHeight="1" x14ac:dyDescent="0.25">
      <c r="A49" s="150"/>
      <c r="B49" s="157" t="s">
        <v>59</v>
      </c>
      <c r="C49" s="172" t="s">
        <v>35</v>
      </c>
      <c r="D49" s="159" t="s">
        <v>54</v>
      </c>
      <c r="E49" s="160"/>
      <c r="F49" s="160"/>
      <c r="G49" s="173"/>
      <c r="H49" s="174">
        <f>H50+H52+H54</f>
        <v>1129.9964402220712</v>
      </c>
    </row>
    <row r="50" spans="1:8" ht="30" customHeight="1" x14ac:dyDescent="0.25">
      <c r="A50" s="150"/>
      <c r="B50" s="163" t="s">
        <v>20</v>
      </c>
      <c r="C50" s="175"/>
      <c r="D50" s="159" t="s">
        <v>54</v>
      </c>
      <c r="E50" s="160"/>
      <c r="F50" s="160"/>
      <c r="G50" s="173"/>
      <c r="H50" s="165">
        <v>255.86747176849534</v>
      </c>
    </row>
    <row r="51" spans="1:8" ht="34.5" customHeight="1" x14ac:dyDescent="0.25">
      <c r="A51" s="150"/>
      <c r="B51" s="163" t="s">
        <v>21</v>
      </c>
      <c r="C51" s="175"/>
      <c r="D51" s="159" t="s">
        <v>54</v>
      </c>
      <c r="E51" s="160"/>
      <c r="F51" s="160"/>
      <c r="G51" s="173"/>
      <c r="H51" s="166"/>
    </row>
    <row r="52" spans="1:8" ht="24" x14ac:dyDescent="0.25">
      <c r="A52" s="150"/>
      <c r="B52" s="163" t="s">
        <v>22</v>
      </c>
      <c r="C52" s="175"/>
      <c r="D52" s="159" t="s">
        <v>54</v>
      </c>
      <c r="E52" s="160"/>
      <c r="F52" s="160"/>
      <c r="G52" s="173"/>
      <c r="H52" s="165">
        <v>276.41674916505167</v>
      </c>
    </row>
    <row r="53" spans="1:8" ht="36" x14ac:dyDescent="0.25">
      <c r="A53" s="150"/>
      <c r="B53" s="163" t="s">
        <v>23</v>
      </c>
      <c r="C53" s="175"/>
      <c r="D53" s="159" t="s">
        <v>54</v>
      </c>
      <c r="E53" s="160"/>
      <c r="F53" s="160"/>
      <c r="G53" s="173"/>
      <c r="H53" s="166"/>
    </row>
    <row r="54" spans="1:8" ht="36" x14ac:dyDescent="0.25">
      <c r="A54" s="150"/>
      <c r="B54" s="163" t="s">
        <v>24</v>
      </c>
      <c r="C54" s="175"/>
      <c r="D54" s="159" t="s">
        <v>54</v>
      </c>
      <c r="E54" s="160"/>
      <c r="F54" s="160"/>
      <c r="G54" s="173"/>
      <c r="H54" s="165">
        <v>597.71221928852435</v>
      </c>
    </row>
    <row r="55" spans="1:8" ht="33.75" customHeight="1" x14ac:dyDescent="0.25">
      <c r="A55" s="150"/>
      <c r="B55" s="168" t="s">
        <v>25</v>
      </c>
      <c r="C55" s="175"/>
      <c r="D55" s="159" t="s">
        <v>54</v>
      </c>
      <c r="E55" s="160"/>
      <c r="F55" s="160"/>
      <c r="G55" s="173"/>
      <c r="H55" s="169"/>
    </row>
    <row r="56" spans="1:8" ht="24" x14ac:dyDescent="0.25">
      <c r="A56" s="150"/>
      <c r="B56" s="170" t="s">
        <v>55</v>
      </c>
      <c r="C56" s="175"/>
      <c r="D56" s="159" t="s">
        <v>54</v>
      </c>
      <c r="E56" s="160"/>
      <c r="F56" s="160"/>
      <c r="G56" s="173"/>
      <c r="H56" s="167">
        <v>22004.196921374663</v>
      </c>
    </row>
    <row r="57" spans="1:8" ht="24" x14ac:dyDescent="0.25">
      <c r="A57" s="150"/>
      <c r="B57" s="170" t="s">
        <v>56</v>
      </c>
      <c r="C57" s="175"/>
      <c r="D57" s="159" t="s">
        <v>54</v>
      </c>
      <c r="E57" s="160"/>
      <c r="F57" s="160"/>
      <c r="G57" s="173"/>
      <c r="H57" s="169"/>
    </row>
    <row r="58" spans="1:8" x14ac:dyDescent="0.25">
      <c r="A58" s="150"/>
      <c r="B58" s="170" t="s">
        <v>28</v>
      </c>
      <c r="C58" s="175"/>
      <c r="D58" s="159" t="s">
        <v>54</v>
      </c>
      <c r="E58" s="160"/>
      <c r="F58" s="160"/>
      <c r="G58" s="173"/>
      <c r="H58" s="169"/>
    </row>
    <row r="59" spans="1:8" x14ac:dyDescent="0.25">
      <c r="A59" s="150"/>
      <c r="B59" s="170" t="s">
        <v>29</v>
      </c>
      <c r="C59" s="175"/>
      <c r="D59" s="159" t="s">
        <v>54</v>
      </c>
      <c r="E59" s="160"/>
      <c r="F59" s="160"/>
      <c r="G59" s="173"/>
      <c r="H59" s="169"/>
    </row>
    <row r="60" spans="1:8" ht="48" x14ac:dyDescent="0.25">
      <c r="A60" s="150"/>
      <c r="B60" s="170" t="s">
        <v>30</v>
      </c>
      <c r="C60" s="176"/>
      <c r="D60" s="159" t="s">
        <v>54</v>
      </c>
      <c r="E60" s="160"/>
      <c r="F60" s="160"/>
      <c r="G60" s="173"/>
      <c r="H60" s="167">
        <v>7839.9473421045122</v>
      </c>
    </row>
    <row r="61" spans="1:8" ht="54" customHeight="1" x14ac:dyDescent="0.25">
      <c r="A61" s="150"/>
      <c r="B61" s="157" t="s">
        <v>60</v>
      </c>
      <c r="C61" s="158">
        <v>0.4</v>
      </c>
      <c r="D61" s="159" t="s">
        <v>54</v>
      </c>
      <c r="E61" s="160"/>
      <c r="F61" s="160"/>
      <c r="G61" s="161"/>
      <c r="H61" s="162">
        <f>H62+H64+H65+H66</f>
        <v>311.50727973383869</v>
      </c>
    </row>
    <row r="62" spans="1:8" ht="24" x14ac:dyDescent="0.25">
      <c r="A62" s="150"/>
      <c r="B62" s="163" t="s">
        <v>20</v>
      </c>
      <c r="C62" s="164"/>
      <c r="D62" s="159" t="s">
        <v>54</v>
      </c>
      <c r="E62" s="160"/>
      <c r="F62" s="160"/>
      <c r="G62" s="161"/>
      <c r="H62" s="165">
        <v>62.766059947730966</v>
      </c>
    </row>
    <row r="63" spans="1:8" ht="39" customHeight="1" x14ac:dyDescent="0.25">
      <c r="A63" s="150"/>
      <c r="B63" s="163" t="s">
        <v>21</v>
      </c>
      <c r="C63" s="164"/>
      <c r="D63" s="159" t="s">
        <v>54</v>
      </c>
      <c r="E63" s="160"/>
      <c r="F63" s="160"/>
      <c r="G63" s="161"/>
      <c r="H63" s="166"/>
    </row>
    <row r="64" spans="1:8" ht="24" customHeight="1" x14ac:dyDescent="0.25">
      <c r="A64" s="150"/>
      <c r="B64" s="163" t="s">
        <v>22</v>
      </c>
      <c r="C64" s="164"/>
      <c r="D64" s="159" t="s">
        <v>54</v>
      </c>
      <c r="E64" s="160"/>
      <c r="F64" s="160"/>
      <c r="G64" s="161"/>
      <c r="H64" s="165">
        <v>65.126716355323651</v>
      </c>
    </row>
    <row r="65" spans="1:8" ht="36" customHeight="1" x14ac:dyDescent="0.25">
      <c r="A65" s="150"/>
      <c r="B65" s="163" t="s">
        <v>23</v>
      </c>
      <c r="C65" s="164"/>
      <c r="D65" s="159" t="s">
        <v>54</v>
      </c>
      <c r="E65" s="160"/>
      <c r="F65" s="160"/>
      <c r="G65" s="161"/>
      <c r="H65" s="165">
        <v>38.385405288284701</v>
      </c>
    </row>
    <row r="66" spans="1:8" ht="40.5" customHeight="1" x14ac:dyDescent="0.25">
      <c r="A66" s="150"/>
      <c r="B66" s="163" t="s">
        <v>24</v>
      </c>
      <c r="C66" s="164"/>
      <c r="D66" s="159" t="s">
        <v>54</v>
      </c>
      <c r="E66" s="160"/>
      <c r="F66" s="160"/>
      <c r="G66" s="161"/>
      <c r="H66" s="165">
        <v>145.2290981424994</v>
      </c>
    </row>
    <row r="67" spans="1:8" ht="41.25" customHeight="1" x14ac:dyDescent="0.25">
      <c r="A67" s="150"/>
      <c r="B67" s="168" t="s">
        <v>25</v>
      </c>
      <c r="C67" s="164"/>
      <c r="D67" s="159" t="s">
        <v>54</v>
      </c>
      <c r="E67" s="160"/>
      <c r="F67" s="160"/>
      <c r="G67" s="161"/>
      <c r="H67" s="169"/>
    </row>
    <row r="68" spans="1:8" ht="24" x14ac:dyDescent="0.25">
      <c r="A68" s="150"/>
      <c r="B68" s="170" t="s">
        <v>55</v>
      </c>
      <c r="C68" s="164"/>
      <c r="D68" s="159" t="s">
        <v>54</v>
      </c>
      <c r="E68" s="160"/>
      <c r="F68" s="160"/>
      <c r="G68" s="161"/>
      <c r="H68" s="167">
        <v>703.06001492537325</v>
      </c>
    </row>
    <row r="69" spans="1:8" ht="24" x14ac:dyDescent="0.25">
      <c r="A69" s="150"/>
      <c r="B69" s="170" t="s">
        <v>56</v>
      </c>
      <c r="C69" s="164"/>
      <c r="D69" s="159" t="s">
        <v>54</v>
      </c>
      <c r="E69" s="160"/>
      <c r="F69" s="160"/>
      <c r="G69" s="161"/>
      <c r="H69" s="167">
        <v>6268.6465258666676</v>
      </c>
    </row>
    <row r="70" spans="1:8" x14ac:dyDescent="0.25">
      <c r="A70" s="150"/>
      <c r="B70" s="170" t="s">
        <v>28</v>
      </c>
      <c r="C70" s="164"/>
      <c r="D70" s="159" t="s">
        <v>54</v>
      </c>
      <c r="E70" s="160"/>
      <c r="F70" s="160"/>
      <c r="G70" s="161"/>
      <c r="H70" s="169"/>
    </row>
    <row r="71" spans="1:8" x14ac:dyDescent="0.25">
      <c r="A71" s="150"/>
      <c r="B71" s="170" t="s">
        <v>29</v>
      </c>
      <c r="C71" s="164"/>
      <c r="D71" s="159" t="s">
        <v>54</v>
      </c>
      <c r="E71" s="160"/>
      <c r="F71" s="160"/>
      <c r="G71" s="161"/>
      <c r="H71" s="169"/>
    </row>
    <row r="72" spans="1:8" ht="48" x14ac:dyDescent="0.25">
      <c r="A72" s="150"/>
      <c r="B72" s="170" t="s">
        <v>30</v>
      </c>
      <c r="C72" s="171"/>
      <c r="D72" s="159" t="s">
        <v>54</v>
      </c>
      <c r="E72" s="160"/>
      <c r="F72" s="160"/>
      <c r="G72" s="161"/>
      <c r="H72" s="167">
        <v>7839.9473421045122</v>
      </c>
    </row>
    <row r="73" spans="1:8" ht="29.25" customHeight="1" x14ac:dyDescent="0.25">
      <c r="A73" s="150"/>
      <c r="B73" s="157" t="s">
        <v>61</v>
      </c>
      <c r="C73" s="172" t="s">
        <v>35</v>
      </c>
      <c r="D73" s="159" t="s">
        <v>54</v>
      </c>
      <c r="E73" s="160"/>
      <c r="F73" s="160"/>
      <c r="G73" s="173"/>
      <c r="H73" s="174">
        <f>H74+H75+H76+H77+H78</f>
        <v>282.70828408582076</v>
      </c>
    </row>
    <row r="74" spans="1:8" ht="30" customHeight="1" x14ac:dyDescent="0.25">
      <c r="A74" s="150"/>
      <c r="B74" s="163" t="s">
        <v>20</v>
      </c>
      <c r="C74" s="175"/>
      <c r="D74" s="159" t="s">
        <v>54</v>
      </c>
      <c r="E74" s="160"/>
      <c r="F74" s="160"/>
      <c r="G74" s="173"/>
      <c r="H74" s="165">
        <v>56.96330795804262</v>
      </c>
    </row>
    <row r="75" spans="1:8" ht="34.5" customHeight="1" x14ac:dyDescent="0.25">
      <c r="A75" s="150"/>
      <c r="B75" s="163" t="s">
        <v>21</v>
      </c>
      <c r="C75" s="175"/>
      <c r="D75" s="159" t="s">
        <v>54</v>
      </c>
      <c r="E75" s="160"/>
      <c r="F75" s="160"/>
      <c r="G75" s="173"/>
      <c r="H75" s="166"/>
    </row>
    <row r="76" spans="1:8" ht="24" x14ac:dyDescent="0.25">
      <c r="A76" s="150"/>
      <c r="B76" s="163" t="s">
        <v>22</v>
      </c>
      <c r="C76" s="175"/>
      <c r="D76" s="159" t="s">
        <v>54</v>
      </c>
      <c r="E76" s="160"/>
      <c r="F76" s="160"/>
      <c r="G76" s="173"/>
      <c r="H76" s="165">
        <v>59.105720561937311</v>
      </c>
    </row>
    <row r="77" spans="1:8" ht="36" x14ac:dyDescent="0.25">
      <c r="A77" s="150"/>
      <c r="B77" s="163" t="s">
        <v>23</v>
      </c>
      <c r="C77" s="175"/>
      <c r="D77" s="159" t="s">
        <v>54</v>
      </c>
      <c r="E77" s="160"/>
      <c r="F77" s="160"/>
      <c r="G77" s="173"/>
      <c r="H77" s="165">
        <v>34.836656376897281</v>
      </c>
    </row>
    <row r="78" spans="1:8" ht="36" x14ac:dyDescent="0.25">
      <c r="A78" s="150"/>
      <c r="B78" s="163" t="s">
        <v>24</v>
      </c>
      <c r="C78" s="175"/>
      <c r="D78" s="159" t="s">
        <v>54</v>
      </c>
      <c r="E78" s="160"/>
      <c r="F78" s="160"/>
      <c r="G78" s="173"/>
      <c r="H78" s="165">
        <v>131.80259918894356</v>
      </c>
    </row>
    <row r="79" spans="1:8" ht="33.75" customHeight="1" x14ac:dyDescent="0.25">
      <c r="A79" s="150"/>
      <c r="B79" s="168" t="s">
        <v>25</v>
      </c>
      <c r="C79" s="175"/>
      <c r="D79" s="159" t="s">
        <v>54</v>
      </c>
      <c r="E79" s="160"/>
      <c r="F79" s="160"/>
      <c r="G79" s="173"/>
      <c r="H79" s="169"/>
    </row>
    <row r="80" spans="1:8" ht="24" x14ac:dyDescent="0.25">
      <c r="A80" s="150"/>
      <c r="B80" s="170" t="s">
        <v>55</v>
      </c>
      <c r="C80" s="175"/>
      <c r="D80" s="159" t="s">
        <v>54</v>
      </c>
      <c r="E80" s="160"/>
      <c r="F80" s="160"/>
      <c r="G80" s="173"/>
      <c r="H80" s="167">
        <v>1960.9484995791245</v>
      </c>
    </row>
    <row r="81" spans="1:8" ht="24" x14ac:dyDescent="0.25">
      <c r="A81" s="150"/>
      <c r="B81" s="170" t="s">
        <v>56</v>
      </c>
      <c r="C81" s="175"/>
      <c r="D81" s="159" t="s">
        <v>54</v>
      </c>
      <c r="E81" s="160"/>
      <c r="F81" s="160"/>
      <c r="G81" s="173"/>
      <c r="H81" s="167">
        <v>18580.204243626664</v>
      </c>
    </row>
    <row r="82" spans="1:8" x14ac:dyDescent="0.25">
      <c r="A82" s="150"/>
      <c r="B82" s="170" t="s">
        <v>28</v>
      </c>
      <c r="C82" s="175"/>
      <c r="D82" s="159" t="s">
        <v>54</v>
      </c>
      <c r="E82" s="160"/>
      <c r="F82" s="160"/>
      <c r="G82" s="173"/>
      <c r="H82" s="169"/>
    </row>
    <row r="83" spans="1:8" x14ac:dyDescent="0.25">
      <c r="A83" s="150"/>
      <c r="B83" s="170" t="s">
        <v>29</v>
      </c>
      <c r="C83" s="175"/>
      <c r="D83" s="159" t="s">
        <v>54</v>
      </c>
      <c r="E83" s="160"/>
      <c r="F83" s="160"/>
      <c r="G83" s="173"/>
      <c r="H83" s="169"/>
    </row>
    <row r="84" spans="1:8" ht="48" x14ac:dyDescent="0.25">
      <c r="A84" s="150"/>
      <c r="B84" s="170" t="s">
        <v>30</v>
      </c>
      <c r="C84" s="176"/>
      <c r="D84" s="159" t="s">
        <v>54</v>
      </c>
      <c r="E84" s="160"/>
      <c r="F84" s="160"/>
      <c r="G84" s="173"/>
      <c r="H84" s="167">
        <v>7839.9473421045122</v>
      </c>
    </row>
    <row r="85" spans="1:8" ht="29.25" customHeight="1" x14ac:dyDescent="0.25">
      <c r="A85" s="150"/>
      <c r="B85" s="157" t="s">
        <v>61</v>
      </c>
      <c r="C85" s="172" t="s">
        <v>37</v>
      </c>
      <c r="D85" s="159" t="s">
        <v>54</v>
      </c>
      <c r="E85" s="160"/>
      <c r="F85" s="160"/>
      <c r="G85" s="173"/>
      <c r="H85" s="174">
        <f>H86+H87+H88+H89+H90</f>
        <v>162.1578259660628</v>
      </c>
    </row>
    <row r="86" spans="1:8" ht="30" customHeight="1" x14ac:dyDescent="0.25">
      <c r="A86" s="150"/>
      <c r="B86" s="163" t="s">
        <v>20</v>
      </c>
      <c r="C86" s="175"/>
      <c r="D86" s="159" t="s">
        <v>54</v>
      </c>
      <c r="E86" s="160"/>
      <c r="F86" s="160"/>
      <c r="G86" s="173"/>
      <c r="H86" s="165">
        <v>32.673418850037862</v>
      </c>
    </row>
    <row r="87" spans="1:8" ht="34.5" customHeight="1" x14ac:dyDescent="0.25">
      <c r="A87" s="150"/>
      <c r="B87" s="163" t="s">
        <v>21</v>
      </c>
      <c r="C87" s="175"/>
      <c r="D87" s="159" t="s">
        <v>54</v>
      </c>
      <c r="E87" s="160"/>
      <c r="F87" s="160"/>
      <c r="G87" s="173"/>
      <c r="H87" s="166"/>
    </row>
    <row r="88" spans="1:8" ht="24" x14ac:dyDescent="0.25">
      <c r="A88" s="150"/>
      <c r="B88" s="163" t="s">
        <v>22</v>
      </c>
      <c r="C88" s="175"/>
      <c r="D88" s="159" t="s">
        <v>54</v>
      </c>
      <c r="E88" s="160"/>
      <c r="F88" s="160"/>
      <c r="G88" s="173"/>
      <c r="H88" s="165">
        <v>33.902279091234021</v>
      </c>
    </row>
    <row r="89" spans="1:8" ht="36" x14ac:dyDescent="0.25">
      <c r="A89" s="150"/>
      <c r="B89" s="163" t="s">
        <v>23</v>
      </c>
      <c r="C89" s="175"/>
      <c r="D89" s="159" t="s">
        <v>54</v>
      </c>
      <c r="E89" s="160"/>
      <c r="F89" s="160"/>
      <c r="G89" s="173"/>
      <c r="H89" s="165">
        <v>19.981856846789753</v>
      </c>
    </row>
    <row r="90" spans="1:8" ht="36" x14ac:dyDescent="0.25">
      <c r="A90" s="150"/>
      <c r="B90" s="163" t="s">
        <v>24</v>
      </c>
      <c r="C90" s="175"/>
      <c r="D90" s="159" t="s">
        <v>54</v>
      </c>
      <c r="E90" s="160"/>
      <c r="F90" s="160"/>
      <c r="G90" s="173"/>
      <c r="H90" s="165">
        <v>75.600271178001165</v>
      </c>
    </row>
    <row r="91" spans="1:8" ht="29.25" customHeight="1" x14ac:dyDescent="0.25">
      <c r="A91" s="150"/>
      <c r="B91" s="157" t="s">
        <v>62</v>
      </c>
      <c r="C91" s="172" t="s">
        <v>35</v>
      </c>
      <c r="D91" s="159" t="s">
        <v>54</v>
      </c>
      <c r="E91" s="160"/>
      <c r="F91" s="160"/>
      <c r="G91" s="173"/>
      <c r="H91" s="174">
        <f>H92+H93+H94+H95+H96</f>
        <v>67.71769153738569</v>
      </c>
    </row>
    <row r="92" spans="1:8" ht="30" customHeight="1" x14ac:dyDescent="0.25">
      <c r="A92" s="150"/>
      <c r="B92" s="163" t="s">
        <v>20</v>
      </c>
      <c r="C92" s="175"/>
      <c r="D92" s="159" t="s">
        <v>54</v>
      </c>
      <c r="E92" s="160"/>
      <c r="F92" s="160"/>
      <c r="G92" s="173"/>
      <c r="H92" s="165">
        <v>13.644537264712246</v>
      </c>
    </row>
    <row r="93" spans="1:8" ht="34.5" customHeight="1" x14ac:dyDescent="0.25">
      <c r="A93" s="150"/>
      <c r="B93" s="163" t="s">
        <v>21</v>
      </c>
      <c r="C93" s="175"/>
      <c r="D93" s="159" t="s">
        <v>54</v>
      </c>
      <c r="E93" s="160"/>
      <c r="F93" s="160"/>
      <c r="G93" s="173"/>
      <c r="H93" s="166"/>
    </row>
    <row r="94" spans="1:8" ht="24" x14ac:dyDescent="0.25">
      <c r="A94" s="150"/>
      <c r="B94" s="163" t="s">
        <v>22</v>
      </c>
      <c r="C94" s="175"/>
      <c r="D94" s="159" t="s">
        <v>54</v>
      </c>
      <c r="E94" s="160"/>
      <c r="F94" s="160"/>
      <c r="G94" s="173"/>
      <c r="H94" s="165">
        <v>14.157713722648321</v>
      </c>
    </row>
    <row r="95" spans="1:8" ht="36" x14ac:dyDescent="0.25">
      <c r="A95" s="150"/>
      <c r="B95" s="163" t="s">
        <v>23</v>
      </c>
      <c r="C95" s="175"/>
      <c r="D95" s="159" t="s">
        <v>54</v>
      </c>
      <c r="E95" s="160"/>
      <c r="F95" s="160"/>
      <c r="G95" s="173"/>
      <c r="H95" s="165">
        <v>8.3444953102559207</v>
      </c>
    </row>
    <row r="96" spans="1:8" ht="36" x14ac:dyDescent="0.25">
      <c r="A96" s="150"/>
      <c r="B96" s="163" t="s">
        <v>24</v>
      </c>
      <c r="C96" s="175"/>
      <c r="D96" s="159" t="s">
        <v>54</v>
      </c>
      <c r="E96" s="160"/>
      <c r="F96" s="160"/>
      <c r="G96" s="173"/>
      <c r="H96" s="165">
        <v>31.570945239769198</v>
      </c>
    </row>
    <row r="97" spans="1:8" ht="33.75" customHeight="1" x14ac:dyDescent="0.25">
      <c r="A97" s="150"/>
      <c r="B97" s="168" t="s">
        <v>25</v>
      </c>
      <c r="C97" s="175"/>
      <c r="D97" s="159" t="s">
        <v>54</v>
      </c>
      <c r="E97" s="160"/>
      <c r="F97" s="160"/>
      <c r="G97" s="173"/>
      <c r="H97" s="169"/>
    </row>
    <row r="98" spans="1:8" ht="24" x14ac:dyDescent="0.25">
      <c r="A98" s="150"/>
      <c r="B98" s="170" t="s">
        <v>55</v>
      </c>
      <c r="C98" s="175"/>
      <c r="D98" s="159" t="s">
        <v>54</v>
      </c>
      <c r="E98" s="160"/>
      <c r="F98" s="160"/>
      <c r="G98" s="173"/>
      <c r="H98" s="167">
        <v>4132.8688322619046</v>
      </c>
    </row>
    <row r="99" spans="1:8" ht="24" x14ac:dyDescent="0.25">
      <c r="A99" s="150"/>
      <c r="B99" s="170" t="s">
        <v>56</v>
      </c>
      <c r="C99" s="175"/>
      <c r="D99" s="159" t="s">
        <v>54</v>
      </c>
      <c r="E99" s="160"/>
      <c r="F99" s="160"/>
      <c r="G99" s="173"/>
      <c r="H99" s="167">
        <v>3126.9037549037039</v>
      </c>
    </row>
    <row r="100" spans="1:8" x14ac:dyDescent="0.25">
      <c r="A100" s="150"/>
      <c r="B100" s="170" t="s">
        <v>28</v>
      </c>
      <c r="C100" s="175"/>
      <c r="D100" s="159" t="s">
        <v>54</v>
      </c>
      <c r="E100" s="160"/>
      <c r="F100" s="160"/>
      <c r="G100" s="173"/>
      <c r="H100" s="169"/>
    </row>
    <row r="101" spans="1:8" x14ac:dyDescent="0.25">
      <c r="A101" s="150"/>
      <c r="B101" s="170" t="s">
        <v>29</v>
      </c>
      <c r="C101" s="175"/>
      <c r="D101" s="159" t="s">
        <v>54</v>
      </c>
      <c r="E101" s="160"/>
      <c r="F101" s="160"/>
      <c r="G101" s="173"/>
      <c r="H101" s="169"/>
    </row>
    <row r="102" spans="1:8" ht="48" x14ac:dyDescent="0.25">
      <c r="A102" s="150"/>
      <c r="B102" s="170" t="s">
        <v>30</v>
      </c>
      <c r="C102" s="176"/>
      <c r="D102" s="159" t="s">
        <v>54</v>
      </c>
      <c r="E102" s="160"/>
      <c r="F102" s="160"/>
      <c r="G102" s="173"/>
      <c r="H102" s="167">
        <v>7839.9473421045122</v>
      </c>
    </row>
    <row r="103" spans="1:8" ht="29.25" customHeight="1" x14ac:dyDescent="0.25">
      <c r="A103" s="150"/>
      <c r="B103" s="157" t="s">
        <v>62</v>
      </c>
      <c r="C103" s="172" t="s">
        <v>37</v>
      </c>
      <c r="D103" s="159" t="s">
        <v>54</v>
      </c>
      <c r="E103" s="160"/>
      <c r="F103" s="160"/>
      <c r="G103" s="173"/>
      <c r="H103" s="174">
        <f>H104+H105+H106+H107+H108</f>
        <v>527.01293438970401</v>
      </c>
    </row>
    <row r="104" spans="1:8" ht="30" customHeight="1" x14ac:dyDescent="0.25">
      <c r="A104" s="150"/>
      <c r="B104" s="163" t="s">
        <v>20</v>
      </c>
      <c r="C104" s="175"/>
      <c r="D104" s="159" t="s">
        <v>54</v>
      </c>
      <c r="E104" s="160"/>
      <c r="F104" s="160"/>
      <c r="G104" s="173"/>
      <c r="H104" s="165">
        <v>106.18861126262304</v>
      </c>
    </row>
    <row r="105" spans="1:8" ht="34.5" customHeight="1" x14ac:dyDescent="0.25">
      <c r="A105" s="150"/>
      <c r="B105" s="163" t="s">
        <v>21</v>
      </c>
      <c r="C105" s="175"/>
      <c r="D105" s="159" t="s">
        <v>54</v>
      </c>
      <c r="E105" s="160"/>
      <c r="F105" s="160"/>
      <c r="G105" s="173"/>
      <c r="H105" s="166"/>
    </row>
    <row r="106" spans="1:8" ht="24" x14ac:dyDescent="0.25">
      <c r="A106" s="150"/>
      <c r="B106" s="163" t="s">
        <v>22</v>
      </c>
      <c r="C106" s="175"/>
      <c r="D106" s="159" t="s">
        <v>54</v>
      </c>
      <c r="E106" s="160"/>
      <c r="F106" s="160"/>
      <c r="G106" s="173"/>
      <c r="H106" s="165">
        <v>110.18240704651058</v>
      </c>
    </row>
    <row r="107" spans="1:8" ht="36" x14ac:dyDescent="0.25">
      <c r="A107" s="150"/>
      <c r="B107" s="163" t="s">
        <v>23</v>
      </c>
      <c r="C107" s="175"/>
      <c r="D107" s="159" t="s">
        <v>54</v>
      </c>
      <c r="E107" s="160"/>
      <c r="F107" s="160"/>
      <c r="G107" s="173"/>
      <c r="H107" s="165">
        <v>64.941034752066699</v>
      </c>
    </row>
    <row r="108" spans="1:8" ht="36" x14ac:dyDescent="0.25">
      <c r="A108" s="150"/>
      <c r="B108" s="163" t="s">
        <v>24</v>
      </c>
      <c r="C108" s="175"/>
      <c r="D108" s="159" t="s">
        <v>54</v>
      </c>
      <c r="E108" s="160"/>
      <c r="F108" s="160"/>
      <c r="G108" s="173"/>
      <c r="H108" s="165">
        <v>245.70088132850378</v>
      </c>
    </row>
    <row r="109" spans="1:8" ht="29.25" customHeight="1" x14ac:dyDescent="0.25">
      <c r="A109" s="150"/>
      <c r="B109" s="157" t="s">
        <v>62</v>
      </c>
      <c r="C109" s="172" t="s">
        <v>63</v>
      </c>
      <c r="D109" s="159" t="s">
        <v>54</v>
      </c>
      <c r="E109" s="160"/>
      <c r="F109" s="160"/>
      <c r="G109" s="173"/>
      <c r="H109" s="174">
        <f>H110+H111+H112+H113+H114</f>
        <v>124.92158444792986</v>
      </c>
    </row>
    <row r="110" spans="1:8" ht="30" customHeight="1" x14ac:dyDescent="0.25">
      <c r="A110" s="150"/>
      <c r="B110" s="163" t="s">
        <v>20</v>
      </c>
      <c r="C110" s="175"/>
      <c r="D110" s="159" t="s">
        <v>54</v>
      </c>
      <c r="E110" s="160"/>
      <c r="F110" s="160"/>
      <c r="G110" s="173"/>
      <c r="H110" s="165">
        <v>25.170633780769908</v>
      </c>
    </row>
    <row r="111" spans="1:8" ht="34.5" customHeight="1" x14ac:dyDescent="0.25">
      <c r="A111" s="150"/>
      <c r="B111" s="163" t="s">
        <v>21</v>
      </c>
      <c r="C111" s="175"/>
      <c r="D111" s="159" t="s">
        <v>54</v>
      </c>
      <c r="E111" s="160"/>
      <c r="F111" s="160"/>
      <c r="G111" s="173"/>
      <c r="H111" s="166"/>
    </row>
    <row r="112" spans="1:8" ht="24" x14ac:dyDescent="0.25">
      <c r="A112" s="150"/>
      <c r="B112" s="163" t="s">
        <v>22</v>
      </c>
      <c r="C112" s="175"/>
      <c r="D112" s="159" t="s">
        <v>54</v>
      </c>
      <c r="E112" s="160"/>
      <c r="F112" s="160"/>
      <c r="G112" s="173"/>
      <c r="H112" s="165">
        <v>26.117311299913617</v>
      </c>
    </row>
    <row r="113" spans="1:8" ht="36" x14ac:dyDescent="0.25">
      <c r="A113" s="150"/>
      <c r="B113" s="163" t="s">
        <v>23</v>
      </c>
      <c r="C113" s="175"/>
      <c r="D113" s="159" t="s">
        <v>54</v>
      </c>
      <c r="E113" s="160"/>
      <c r="F113" s="160"/>
      <c r="G113" s="173"/>
      <c r="H113" s="165">
        <v>15.393430459749142</v>
      </c>
    </row>
    <row r="114" spans="1:8" ht="36" x14ac:dyDescent="0.25">
      <c r="A114" s="150"/>
      <c r="B114" s="163" t="s">
        <v>24</v>
      </c>
      <c r="C114" s="175"/>
      <c r="D114" s="159" t="s">
        <v>54</v>
      </c>
      <c r="E114" s="160"/>
      <c r="F114" s="160"/>
      <c r="G114" s="173"/>
      <c r="H114" s="165">
        <v>58.240208907497191</v>
      </c>
    </row>
    <row r="115" spans="1:8" ht="12.75" customHeight="1" x14ac:dyDescent="0.25">
      <c r="A115" s="150"/>
      <c r="B115" s="177" t="s">
        <v>39</v>
      </c>
      <c r="C115" s="177"/>
      <c r="D115" s="177"/>
      <c r="E115" s="177"/>
      <c r="F115" s="177"/>
      <c r="G115" s="177"/>
      <c r="H115" s="178"/>
    </row>
    <row r="116" spans="1:8" ht="105" x14ac:dyDescent="0.25">
      <c r="A116" s="150"/>
      <c r="B116" s="157" t="s">
        <v>64</v>
      </c>
      <c r="C116" s="179"/>
      <c r="D116" s="180" t="s">
        <v>54</v>
      </c>
      <c r="E116" s="181"/>
      <c r="F116" s="181"/>
      <c r="G116" s="181"/>
      <c r="H116" s="169"/>
    </row>
    <row r="117" spans="1:8" ht="21.75" customHeight="1" x14ac:dyDescent="0.25">
      <c r="A117" s="150"/>
      <c r="B117" s="157" t="s">
        <v>65</v>
      </c>
      <c r="C117" s="182">
        <v>0.4</v>
      </c>
      <c r="D117" s="159" t="s">
        <v>54</v>
      </c>
      <c r="E117" s="160"/>
      <c r="F117" s="160"/>
      <c r="G117" s="161"/>
      <c r="H117" s="162">
        <f>H118+H120+H121+H122</f>
        <v>12057.419999999998</v>
      </c>
    </row>
    <row r="118" spans="1:8" ht="24" x14ac:dyDescent="0.25">
      <c r="A118" s="150"/>
      <c r="B118" s="163" t="s">
        <v>20</v>
      </c>
      <c r="C118" s="183"/>
      <c r="D118" s="159" t="s">
        <v>54</v>
      </c>
      <c r="E118" s="160"/>
      <c r="F118" s="160"/>
      <c r="G118" s="161"/>
      <c r="H118" s="165">
        <v>2730.19</v>
      </c>
    </row>
    <row r="119" spans="1:8" ht="39" customHeight="1" x14ac:dyDescent="0.25">
      <c r="A119" s="150"/>
      <c r="B119" s="163" t="s">
        <v>21</v>
      </c>
      <c r="C119" s="183"/>
      <c r="D119" s="159" t="s">
        <v>54</v>
      </c>
      <c r="E119" s="160"/>
      <c r="F119" s="160"/>
      <c r="G119" s="161"/>
      <c r="H119" s="166"/>
    </row>
    <row r="120" spans="1:8" ht="24" customHeight="1" x14ac:dyDescent="0.25">
      <c r="A120" s="150"/>
      <c r="B120" s="163" t="s">
        <v>22</v>
      </c>
      <c r="C120" s="183"/>
      <c r="D120" s="159" t="s">
        <v>54</v>
      </c>
      <c r="E120" s="160"/>
      <c r="F120" s="160"/>
      <c r="G120" s="161"/>
      <c r="H120" s="165">
        <v>2949.45</v>
      </c>
    </row>
    <row r="121" spans="1:8" ht="36" customHeight="1" x14ac:dyDescent="0.25">
      <c r="A121" s="150"/>
      <c r="B121" s="163" t="s">
        <v>23</v>
      </c>
      <c r="C121" s="183"/>
      <c r="D121" s="159" t="s">
        <v>54</v>
      </c>
      <c r="E121" s="160"/>
      <c r="F121" s="160"/>
      <c r="G121" s="161"/>
      <c r="H121" s="166"/>
    </row>
    <row r="122" spans="1:8" ht="40.5" customHeight="1" x14ac:dyDescent="0.25">
      <c r="A122" s="150"/>
      <c r="B122" s="163" t="s">
        <v>24</v>
      </c>
      <c r="C122" s="184"/>
      <c r="D122" s="159" t="s">
        <v>54</v>
      </c>
      <c r="E122" s="160"/>
      <c r="F122" s="160"/>
      <c r="G122" s="161"/>
      <c r="H122" s="167">
        <v>6377.78</v>
      </c>
    </row>
    <row r="123" spans="1:8" ht="27.75" customHeight="1" x14ac:dyDescent="0.25">
      <c r="A123" s="150"/>
      <c r="B123" s="185" t="s">
        <v>66</v>
      </c>
      <c r="C123" s="186" t="s">
        <v>67</v>
      </c>
      <c r="D123" s="159" t="s">
        <v>54</v>
      </c>
      <c r="E123" s="160"/>
      <c r="F123" s="160"/>
      <c r="G123" s="173"/>
      <c r="H123" s="174">
        <f>H124+H126+H128</f>
        <v>12057.415583014377</v>
      </c>
    </row>
    <row r="124" spans="1:8" ht="30" customHeight="1" x14ac:dyDescent="0.25">
      <c r="A124" s="150"/>
      <c r="B124" s="163" t="s">
        <v>20</v>
      </c>
      <c r="C124" s="183"/>
      <c r="D124" s="159" t="s">
        <v>54</v>
      </c>
      <c r="E124" s="160"/>
      <c r="F124" s="160"/>
      <c r="G124" s="173"/>
      <c r="H124" s="165">
        <v>2730.1859824280959</v>
      </c>
    </row>
    <row r="125" spans="1:8" ht="34.5" customHeight="1" x14ac:dyDescent="0.25">
      <c r="A125" s="150"/>
      <c r="B125" s="163" t="s">
        <v>21</v>
      </c>
      <c r="C125" s="183"/>
      <c r="D125" s="159" t="s">
        <v>54</v>
      </c>
      <c r="E125" s="160"/>
      <c r="F125" s="160"/>
      <c r="G125" s="173"/>
      <c r="H125" s="166"/>
    </row>
    <row r="126" spans="1:8" ht="24" x14ac:dyDescent="0.25">
      <c r="A126" s="150"/>
      <c r="B126" s="163" t="s">
        <v>22</v>
      </c>
      <c r="C126" s="183"/>
      <c r="D126" s="159" t="s">
        <v>54</v>
      </c>
      <c r="E126" s="160"/>
      <c r="F126" s="160"/>
      <c r="G126" s="173"/>
      <c r="H126" s="165">
        <v>2949.4532019356461</v>
      </c>
    </row>
    <row r="127" spans="1:8" ht="36" x14ac:dyDescent="0.25">
      <c r="A127" s="150"/>
      <c r="B127" s="163" t="s">
        <v>23</v>
      </c>
      <c r="C127" s="183"/>
      <c r="D127" s="159" t="s">
        <v>54</v>
      </c>
      <c r="E127" s="160"/>
      <c r="F127" s="160"/>
      <c r="G127" s="173"/>
      <c r="H127" s="166"/>
    </row>
    <row r="128" spans="1:8" ht="36" x14ac:dyDescent="0.25">
      <c r="A128" s="150"/>
      <c r="B128" s="163" t="s">
        <v>24</v>
      </c>
      <c r="C128" s="184"/>
      <c r="D128" s="159" t="s">
        <v>54</v>
      </c>
      <c r="E128" s="160"/>
      <c r="F128" s="160"/>
      <c r="G128" s="173"/>
      <c r="H128" s="165">
        <v>6377.7763986506352</v>
      </c>
    </row>
    <row r="129" spans="1:8" ht="23.25" customHeight="1" x14ac:dyDescent="0.25">
      <c r="A129" s="150"/>
      <c r="B129" s="157" t="s">
        <v>68</v>
      </c>
      <c r="C129" s="158">
        <v>0.4</v>
      </c>
      <c r="D129" s="159" t="s">
        <v>54</v>
      </c>
      <c r="E129" s="160"/>
      <c r="F129" s="160"/>
      <c r="G129" s="161"/>
      <c r="H129" s="162">
        <f>H130+H132+H133+H134</f>
        <v>1487.2555156549247</v>
      </c>
    </row>
    <row r="130" spans="1:8" ht="24" x14ac:dyDescent="0.25">
      <c r="A130" s="150"/>
      <c r="B130" s="163" t="s">
        <v>20</v>
      </c>
      <c r="C130" s="183"/>
      <c r="D130" s="159" t="s">
        <v>54</v>
      </c>
      <c r="E130" s="160"/>
      <c r="F130" s="160"/>
      <c r="G130" s="161"/>
      <c r="H130" s="165">
        <v>336.76239598559278</v>
      </c>
    </row>
    <row r="131" spans="1:8" ht="39" customHeight="1" x14ac:dyDescent="0.25">
      <c r="A131" s="150"/>
      <c r="B131" s="163" t="s">
        <v>21</v>
      </c>
      <c r="C131" s="183"/>
      <c r="D131" s="159" t="s">
        <v>54</v>
      </c>
      <c r="E131" s="160"/>
      <c r="F131" s="160"/>
      <c r="G131" s="161"/>
      <c r="H131" s="166"/>
    </row>
    <row r="132" spans="1:8" ht="24" customHeight="1" x14ac:dyDescent="0.25">
      <c r="A132" s="150"/>
      <c r="B132" s="163" t="s">
        <v>22</v>
      </c>
      <c r="C132" s="183"/>
      <c r="D132" s="159" t="s">
        <v>54</v>
      </c>
      <c r="E132" s="160"/>
      <c r="F132" s="160"/>
      <c r="G132" s="161"/>
      <c r="H132" s="165">
        <v>363.80852202891492</v>
      </c>
    </row>
    <row r="133" spans="1:8" ht="36" customHeight="1" x14ac:dyDescent="0.25">
      <c r="A133" s="150"/>
      <c r="B133" s="163" t="s">
        <v>23</v>
      </c>
      <c r="C133" s="183"/>
      <c r="D133" s="159" t="s">
        <v>54</v>
      </c>
      <c r="E133" s="160"/>
      <c r="F133" s="160"/>
      <c r="G133" s="161"/>
      <c r="H133" s="166"/>
    </row>
    <row r="134" spans="1:8" ht="40.5" customHeight="1" x14ac:dyDescent="0.25">
      <c r="A134" s="150"/>
      <c r="B134" s="163" t="s">
        <v>24</v>
      </c>
      <c r="C134" s="184"/>
      <c r="D134" s="159" t="s">
        <v>54</v>
      </c>
      <c r="E134" s="160"/>
      <c r="F134" s="160"/>
      <c r="G134" s="161"/>
      <c r="H134" s="165">
        <v>786.684597640417</v>
      </c>
    </row>
    <row r="135" spans="1:8" ht="22.5" customHeight="1" x14ac:dyDescent="0.25">
      <c r="A135" s="150"/>
      <c r="B135" s="185" t="s">
        <v>69</v>
      </c>
      <c r="C135" s="158" t="s">
        <v>70</v>
      </c>
      <c r="D135" s="159" t="s">
        <v>54</v>
      </c>
      <c r="E135" s="160"/>
      <c r="F135" s="160"/>
      <c r="G135" s="173"/>
      <c r="H135" s="174">
        <f>H136+H138+H140</f>
        <v>1129.9964402220712</v>
      </c>
    </row>
    <row r="136" spans="1:8" ht="30" customHeight="1" x14ac:dyDescent="0.25">
      <c r="A136" s="150"/>
      <c r="B136" s="163" t="s">
        <v>20</v>
      </c>
      <c r="C136" s="183"/>
      <c r="D136" s="159" t="s">
        <v>54</v>
      </c>
      <c r="E136" s="160"/>
      <c r="F136" s="160"/>
      <c r="G136" s="173"/>
      <c r="H136" s="165">
        <v>255.86747176849534</v>
      </c>
    </row>
    <row r="137" spans="1:8" ht="34.5" customHeight="1" x14ac:dyDescent="0.25">
      <c r="A137" s="150"/>
      <c r="B137" s="163" t="s">
        <v>21</v>
      </c>
      <c r="C137" s="183"/>
      <c r="D137" s="159" t="s">
        <v>54</v>
      </c>
      <c r="E137" s="160"/>
      <c r="F137" s="160"/>
      <c r="G137" s="173"/>
      <c r="H137" s="166"/>
    </row>
    <row r="138" spans="1:8" ht="24" x14ac:dyDescent="0.25">
      <c r="A138" s="150"/>
      <c r="B138" s="163" t="s">
        <v>22</v>
      </c>
      <c r="C138" s="183"/>
      <c r="D138" s="159" t="s">
        <v>54</v>
      </c>
      <c r="E138" s="160"/>
      <c r="F138" s="160"/>
      <c r="G138" s="173"/>
      <c r="H138" s="165">
        <v>276.41674916505167</v>
      </c>
    </row>
    <row r="139" spans="1:8" ht="36" x14ac:dyDescent="0.25">
      <c r="A139" s="150"/>
      <c r="B139" s="163" t="s">
        <v>23</v>
      </c>
      <c r="C139" s="183"/>
      <c r="D139" s="159" t="s">
        <v>54</v>
      </c>
      <c r="E139" s="160"/>
      <c r="F139" s="160"/>
      <c r="G139" s="173"/>
      <c r="H139" s="166"/>
    </row>
    <row r="140" spans="1:8" ht="36" x14ac:dyDescent="0.25">
      <c r="A140" s="150"/>
      <c r="B140" s="163" t="s">
        <v>24</v>
      </c>
      <c r="C140" s="184"/>
      <c r="D140" s="159" t="s">
        <v>54</v>
      </c>
      <c r="E140" s="160"/>
      <c r="F140" s="160"/>
      <c r="G140" s="173"/>
      <c r="H140" s="165">
        <v>597.71221928852435</v>
      </c>
    </row>
    <row r="141" spans="1:8" ht="24.75" customHeight="1" x14ac:dyDescent="0.25">
      <c r="A141" s="150"/>
      <c r="B141" s="157" t="s">
        <v>71</v>
      </c>
      <c r="C141" s="182">
        <v>0.4</v>
      </c>
      <c r="D141" s="159" t="s">
        <v>54</v>
      </c>
      <c r="E141" s="160"/>
      <c r="F141" s="160"/>
      <c r="G141" s="161"/>
      <c r="H141" s="162">
        <f>H142+H144+H145+H146</f>
        <v>311.50727973383869</v>
      </c>
    </row>
    <row r="142" spans="1:8" ht="24" x14ac:dyDescent="0.25">
      <c r="A142" s="150"/>
      <c r="B142" s="163" t="s">
        <v>20</v>
      </c>
      <c r="C142" s="183"/>
      <c r="D142" s="159" t="s">
        <v>54</v>
      </c>
      <c r="E142" s="160"/>
      <c r="F142" s="160"/>
      <c r="G142" s="161"/>
      <c r="H142" s="165">
        <v>62.766059947730966</v>
      </c>
    </row>
    <row r="143" spans="1:8" ht="39" customHeight="1" x14ac:dyDescent="0.25">
      <c r="A143" s="150"/>
      <c r="B143" s="163" t="s">
        <v>21</v>
      </c>
      <c r="C143" s="183"/>
      <c r="D143" s="159" t="s">
        <v>54</v>
      </c>
      <c r="E143" s="160"/>
      <c r="F143" s="160"/>
      <c r="G143" s="161"/>
      <c r="H143" s="166"/>
    </row>
    <row r="144" spans="1:8" ht="24" customHeight="1" x14ac:dyDescent="0.25">
      <c r="A144" s="150"/>
      <c r="B144" s="163" t="s">
        <v>22</v>
      </c>
      <c r="C144" s="183"/>
      <c r="D144" s="159" t="s">
        <v>54</v>
      </c>
      <c r="E144" s="160"/>
      <c r="F144" s="160"/>
      <c r="G144" s="161"/>
      <c r="H144" s="165">
        <v>65.126716355323651</v>
      </c>
    </row>
    <row r="145" spans="1:8" ht="36" customHeight="1" x14ac:dyDescent="0.25">
      <c r="A145" s="150"/>
      <c r="B145" s="163" t="s">
        <v>23</v>
      </c>
      <c r="C145" s="183"/>
      <c r="D145" s="159" t="s">
        <v>54</v>
      </c>
      <c r="E145" s="160"/>
      <c r="F145" s="160"/>
      <c r="G145" s="161"/>
      <c r="H145" s="165">
        <v>38.385405288284701</v>
      </c>
    </row>
    <row r="146" spans="1:8" ht="40.5" customHeight="1" x14ac:dyDescent="0.25">
      <c r="A146" s="150"/>
      <c r="B146" s="163" t="s">
        <v>24</v>
      </c>
      <c r="C146" s="184"/>
      <c r="D146" s="159" t="s">
        <v>54</v>
      </c>
      <c r="E146" s="160"/>
      <c r="F146" s="160"/>
      <c r="G146" s="161"/>
      <c r="H146" s="165">
        <v>145.2290981424994</v>
      </c>
    </row>
    <row r="147" spans="1:8" ht="18.75" customHeight="1" x14ac:dyDescent="0.25">
      <c r="A147" s="150"/>
      <c r="B147" s="157" t="s">
        <v>72</v>
      </c>
      <c r="C147" s="182" t="s">
        <v>70</v>
      </c>
      <c r="D147" s="159" t="s">
        <v>54</v>
      </c>
      <c r="E147" s="160"/>
      <c r="F147" s="160"/>
      <c r="G147" s="173"/>
      <c r="H147" s="174">
        <f>H148+H149+H150+H151+H152</f>
        <v>282.70828408582076</v>
      </c>
    </row>
    <row r="148" spans="1:8" ht="30" customHeight="1" x14ac:dyDescent="0.25">
      <c r="A148" s="150"/>
      <c r="B148" s="163" t="s">
        <v>20</v>
      </c>
      <c r="C148" s="183"/>
      <c r="D148" s="159" t="s">
        <v>54</v>
      </c>
      <c r="E148" s="160"/>
      <c r="F148" s="160"/>
      <c r="G148" s="173"/>
      <c r="H148" s="165">
        <v>56.96330795804262</v>
      </c>
    </row>
    <row r="149" spans="1:8" ht="34.5" customHeight="1" x14ac:dyDescent="0.25">
      <c r="A149" s="150"/>
      <c r="B149" s="163" t="s">
        <v>21</v>
      </c>
      <c r="C149" s="183"/>
      <c r="D149" s="159" t="s">
        <v>54</v>
      </c>
      <c r="E149" s="160"/>
      <c r="F149" s="160"/>
      <c r="G149" s="173"/>
      <c r="H149" s="166"/>
    </row>
    <row r="150" spans="1:8" ht="24" x14ac:dyDescent="0.25">
      <c r="A150" s="150"/>
      <c r="B150" s="163" t="s">
        <v>22</v>
      </c>
      <c r="C150" s="183"/>
      <c r="D150" s="159" t="s">
        <v>54</v>
      </c>
      <c r="E150" s="160"/>
      <c r="F150" s="160"/>
      <c r="G150" s="173"/>
      <c r="H150" s="165">
        <v>59.105720561937311</v>
      </c>
    </row>
    <row r="151" spans="1:8" ht="36" x14ac:dyDescent="0.25">
      <c r="A151" s="150"/>
      <c r="B151" s="163" t="s">
        <v>23</v>
      </c>
      <c r="C151" s="183"/>
      <c r="D151" s="159" t="s">
        <v>54</v>
      </c>
      <c r="E151" s="160"/>
      <c r="F151" s="160"/>
      <c r="G151" s="173"/>
      <c r="H151" s="165">
        <v>34.836656376897281</v>
      </c>
    </row>
    <row r="152" spans="1:8" ht="36" x14ac:dyDescent="0.25">
      <c r="A152" s="150"/>
      <c r="B152" s="163" t="s">
        <v>24</v>
      </c>
      <c r="C152" s="184"/>
      <c r="D152" s="159" t="s">
        <v>54</v>
      </c>
      <c r="E152" s="160"/>
      <c r="F152" s="160"/>
      <c r="G152" s="173"/>
      <c r="H152" s="165">
        <v>131.80259918894356</v>
      </c>
    </row>
    <row r="153" spans="1:8" ht="29.25" customHeight="1" x14ac:dyDescent="0.25">
      <c r="A153" s="150"/>
      <c r="B153" s="157" t="s">
        <v>72</v>
      </c>
      <c r="C153" s="172" t="s">
        <v>37</v>
      </c>
      <c r="D153" s="159" t="s">
        <v>54</v>
      </c>
      <c r="E153" s="160"/>
      <c r="F153" s="160"/>
      <c r="G153" s="173"/>
      <c r="H153" s="174">
        <f>H154+H155+H156+H157+H158</f>
        <v>162.1578259660628</v>
      </c>
    </row>
    <row r="154" spans="1:8" ht="30" customHeight="1" x14ac:dyDescent="0.25">
      <c r="A154" s="150"/>
      <c r="B154" s="163" t="s">
        <v>20</v>
      </c>
      <c r="C154" s="175"/>
      <c r="D154" s="159" t="s">
        <v>54</v>
      </c>
      <c r="E154" s="160"/>
      <c r="F154" s="160"/>
      <c r="G154" s="173"/>
      <c r="H154" s="165">
        <v>32.673418850037862</v>
      </c>
    </row>
    <row r="155" spans="1:8" ht="34.5" customHeight="1" x14ac:dyDescent="0.25">
      <c r="A155" s="150"/>
      <c r="B155" s="163" t="s">
        <v>21</v>
      </c>
      <c r="C155" s="175"/>
      <c r="D155" s="159" t="s">
        <v>54</v>
      </c>
      <c r="E155" s="160"/>
      <c r="F155" s="160"/>
      <c r="G155" s="173"/>
      <c r="H155" s="166"/>
    </row>
    <row r="156" spans="1:8" ht="24" x14ac:dyDescent="0.25">
      <c r="A156" s="150"/>
      <c r="B156" s="163" t="s">
        <v>22</v>
      </c>
      <c r="C156" s="175"/>
      <c r="D156" s="159" t="s">
        <v>54</v>
      </c>
      <c r="E156" s="160"/>
      <c r="F156" s="160"/>
      <c r="G156" s="173"/>
      <c r="H156" s="165">
        <v>33.902279091234021</v>
      </c>
    </row>
    <row r="157" spans="1:8" ht="36" x14ac:dyDescent="0.25">
      <c r="A157" s="150"/>
      <c r="B157" s="163" t="s">
        <v>23</v>
      </c>
      <c r="C157" s="175"/>
      <c r="D157" s="159" t="s">
        <v>54</v>
      </c>
      <c r="E157" s="160"/>
      <c r="F157" s="160"/>
      <c r="G157" s="173"/>
      <c r="H157" s="165">
        <v>19.981856846789753</v>
      </c>
    </row>
    <row r="158" spans="1:8" ht="36" x14ac:dyDescent="0.25">
      <c r="A158" s="150"/>
      <c r="B158" s="163" t="s">
        <v>24</v>
      </c>
      <c r="C158" s="175"/>
      <c r="D158" s="159" t="s">
        <v>54</v>
      </c>
      <c r="E158" s="160"/>
      <c r="F158" s="160"/>
      <c r="G158" s="173"/>
      <c r="H158" s="165">
        <v>75.600271178001165</v>
      </c>
    </row>
    <row r="159" spans="1:8" ht="29.25" customHeight="1" x14ac:dyDescent="0.25">
      <c r="A159" s="150"/>
      <c r="B159" s="157" t="s">
        <v>73</v>
      </c>
      <c r="C159" s="182" t="s">
        <v>70</v>
      </c>
      <c r="D159" s="159" t="s">
        <v>54</v>
      </c>
      <c r="E159" s="160"/>
      <c r="F159" s="160"/>
      <c r="G159" s="173"/>
      <c r="H159" s="174">
        <f>H160+H161+H162+H163+H164</f>
        <v>67.71769153738569</v>
      </c>
    </row>
    <row r="160" spans="1:8" ht="30" customHeight="1" x14ac:dyDescent="0.25">
      <c r="A160" s="150"/>
      <c r="B160" s="163" t="s">
        <v>20</v>
      </c>
      <c r="C160" s="183"/>
      <c r="D160" s="159" t="s">
        <v>54</v>
      </c>
      <c r="E160" s="160"/>
      <c r="F160" s="160"/>
      <c r="G160" s="173"/>
      <c r="H160" s="165">
        <v>13.644537264712246</v>
      </c>
    </row>
    <row r="161" spans="1:8" ht="34.5" customHeight="1" x14ac:dyDescent="0.25">
      <c r="A161" s="150"/>
      <c r="B161" s="163" t="s">
        <v>21</v>
      </c>
      <c r="C161" s="183"/>
      <c r="D161" s="159" t="s">
        <v>54</v>
      </c>
      <c r="E161" s="160"/>
      <c r="F161" s="160"/>
      <c r="G161" s="173"/>
      <c r="H161" s="166"/>
    </row>
    <row r="162" spans="1:8" ht="24" x14ac:dyDescent="0.25">
      <c r="A162" s="150"/>
      <c r="B162" s="163" t="s">
        <v>22</v>
      </c>
      <c r="C162" s="183"/>
      <c r="D162" s="159" t="s">
        <v>54</v>
      </c>
      <c r="E162" s="160"/>
      <c r="F162" s="160"/>
      <c r="G162" s="173"/>
      <c r="H162" s="165">
        <v>14.157713722648321</v>
      </c>
    </row>
    <row r="163" spans="1:8" ht="36" x14ac:dyDescent="0.25">
      <c r="A163" s="150"/>
      <c r="B163" s="163" t="s">
        <v>23</v>
      </c>
      <c r="C163" s="183"/>
      <c r="D163" s="159" t="s">
        <v>54</v>
      </c>
      <c r="E163" s="160"/>
      <c r="F163" s="160"/>
      <c r="G163" s="173"/>
      <c r="H163" s="165">
        <v>8.3444953102559207</v>
      </c>
    </row>
    <row r="164" spans="1:8" ht="36" x14ac:dyDescent="0.25">
      <c r="A164" s="150"/>
      <c r="B164" s="163" t="s">
        <v>24</v>
      </c>
      <c r="C164" s="184"/>
      <c r="D164" s="159" t="s">
        <v>54</v>
      </c>
      <c r="E164" s="160"/>
      <c r="F164" s="160"/>
      <c r="G164" s="173"/>
      <c r="H164" s="165">
        <v>31.570945239769198</v>
      </c>
    </row>
    <row r="165" spans="1:8" ht="29.25" customHeight="1" x14ac:dyDescent="0.25">
      <c r="A165" s="150"/>
      <c r="B165" s="157" t="s">
        <v>73</v>
      </c>
      <c r="C165" s="172" t="s">
        <v>37</v>
      </c>
      <c r="D165" s="159" t="s">
        <v>54</v>
      </c>
      <c r="E165" s="160"/>
      <c r="F165" s="160"/>
      <c r="G165" s="173"/>
      <c r="H165" s="174">
        <f>H166+H167+H168+H169+H170</f>
        <v>527.01293438970401</v>
      </c>
    </row>
    <row r="166" spans="1:8" ht="30" customHeight="1" x14ac:dyDescent="0.25">
      <c r="A166" s="150"/>
      <c r="B166" s="163" t="s">
        <v>20</v>
      </c>
      <c r="C166" s="175"/>
      <c r="D166" s="159" t="s">
        <v>54</v>
      </c>
      <c r="E166" s="160"/>
      <c r="F166" s="160"/>
      <c r="G166" s="173"/>
      <c r="H166" s="165">
        <v>106.18861126262304</v>
      </c>
    </row>
    <row r="167" spans="1:8" ht="34.5" customHeight="1" x14ac:dyDescent="0.25">
      <c r="A167" s="150"/>
      <c r="B167" s="163" t="s">
        <v>21</v>
      </c>
      <c r="C167" s="175"/>
      <c r="D167" s="159" t="s">
        <v>54</v>
      </c>
      <c r="E167" s="160"/>
      <c r="F167" s="160"/>
      <c r="G167" s="173"/>
      <c r="H167" s="166"/>
    </row>
    <row r="168" spans="1:8" ht="24" x14ac:dyDescent="0.25">
      <c r="A168" s="150"/>
      <c r="B168" s="163" t="s">
        <v>22</v>
      </c>
      <c r="C168" s="175"/>
      <c r="D168" s="159" t="s">
        <v>54</v>
      </c>
      <c r="E168" s="160"/>
      <c r="F168" s="160"/>
      <c r="G168" s="173"/>
      <c r="H168" s="165">
        <v>110.18240704651058</v>
      </c>
    </row>
    <row r="169" spans="1:8" ht="36" x14ac:dyDescent="0.25">
      <c r="A169" s="150"/>
      <c r="B169" s="163" t="s">
        <v>23</v>
      </c>
      <c r="C169" s="175"/>
      <c r="D169" s="159" t="s">
        <v>54</v>
      </c>
      <c r="E169" s="160"/>
      <c r="F169" s="160"/>
      <c r="G169" s="173"/>
      <c r="H169" s="165">
        <v>64.941034752066699</v>
      </c>
    </row>
    <row r="170" spans="1:8" ht="36" x14ac:dyDescent="0.25">
      <c r="A170" s="150"/>
      <c r="B170" s="163" t="s">
        <v>24</v>
      </c>
      <c r="C170" s="175"/>
      <c r="D170" s="159" t="s">
        <v>54</v>
      </c>
      <c r="E170" s="160"/>
      <c r="F170" s="160"/>
      <c r="G170" s="173"/>
      <c r="H170" s="165">
        <v>245.70088132850378</v>
      </c>
    </row>
    <row r="171" spans="1:8" ht="29.25" customHeight="1" x14ac:dyDescent="0.25">
      <c r="A171" s="150"/>
      <c r="B171" s="157" t="s">
        <v>73</v>
      </c>
      <c r="C171" s="172" t="s">
        <v>63</v>
      </c>
      <c r="D171" s="159" t="s">
        <v>54</v>
      </c>
      <c r="E171" s="160"/>
      <c r="F171" s="160"/>
      <c r="G171" s="173"/>
      <c r="H171" s="174">
        <f>H172+H173+H174+H175+H176</f>
        <v>124.92158444792986</v>
      </c>
    </row>
    <row r="172" spans="1:8" ht="30" customHeight="1" x14ac:dyDescent="0.25">
      <c r="A172" s="150"/>
      <c r="B172" s="163" t="s">
        <v>20</v>
      </c>
      <c r="C172" s="175"/>
      <c r="D172" s="159" t="s">
        <v>54</v>
      </c>
      <c r="E172" s="160"/>
      <c r="F172" s="160"/>
      <c r="G172" s="173"/>
      <c r="H172" s="165">
        <v>25.170633780769908</v>
      </c>
    </row>
    <row r="173" spans="1:8" ht="34.5" customHeight="1" x14ac:dyDescent="0.25">
      <c r="A173" s="150"/>
      <c r="B173" s="163" t="s">
        <v>21</v>
      </c>
      <c r="C173" s="175"/>
      <c r="D173" s="159" t="s">
        <v>54</v>
      </c>
      <c r="E173" s="160"/>
      <c r="F173" s="160"/>
      <c r="G173" s="173"/>
      <c r="H173" s="166"/>
    </row>
    <row r="174" spans="1:8" ht="24" x14ac:dyDescent="0.25">
      <c r="A174" s="150"/>
      <c r="B174" s="163" t="s">
        <v>22</v>
      </c>
      <c r="C174" s="175"/>
      <c r="D174" s="159" t="s">
        <v>54</v>
      </c>
      <c r="E174" s="160"/>
      <c r="F174" s="160"/>
      <c r="G174" s="173"/>
      <c r="H174" s="165">
        <v>26.117311299913617</v>
      </c>
    </row>
    <row r="175" spans="1:8" ht="36" x14ac:dyDescent="0.25">
      <c r="A175" s="150"/>
      <c r="B175" s="163" t="s">
        <v>23</v>
      </c>
      <c r="C175" s="175"/>
      <c r="D175" s="159" t="s">
        <v>54</v>
      </c>
      <c r="E175" s="160"/>
      <c r="F175" s="160"/>
      <c r="G175" s="173"/>
      <c r="H175" s="165">
        <v>15.393430459749142</v>
      </c>
    </row>
    <row r="176" spans="1:8" ht="36" x14ac:dyDescent="0.25">
      <c r="A176" s="150"/>
      <c r="B176" s="163" t="s">
        <v>24</v>
      </c>
      <c r="C176" s="175"/>
      <c r="D176" s="159" t="s">
        <v>54</v>
      </c>
      <c r="E176" s="160"/>
      <c r="F176" s="160"/>
      <c r="G176" s="173"/>
      <c r="H176" s="165">
        <v>58.240208907497191</v>
      </c>
    </row>
    <row r="177" spans="1:8" ht="72" x14ac:dyDescent="0.25">
      <c r="A177" s="150"/>
      <c r="B177" s="185" t="s">
        <v>74</v>
      </c>
      <c r="C177" s="180"/>
      <c r="D177" s="179" t="s">
        <v>43</v>
      </c>
      <c r="E177" s="181"/>
      <c r="F177" s="181"/>
      <c r="G177" s="181"/>
      <c r="H177" s="169"/>
    </row>
    <row r="178" spans="1:8" x14ac:dyDescent="0.25">
      <c r="A178" s="150"/>
      <c r="B178" s="157" t="s">
        <v>41</v>
      </c>
      <c r="C178" s="180"/>
      <c r="D178" s="180"/>
      <c r="E178" s="180"/>
      <c r="F178" s="180"/>
      <c r="G178" s="180"/>
      <c r="H178" s="169"/>
    </row>
    <row r="179" spans="1:8" ht="45" x14ac:dyDescent="0.25">
      <c r="A179" s="150"/>
      <c r="B179" s="157" t="s">
        <v>75</v>
      </c>
      <c r="C179" s="180">
        <v>0.4</v>
      </c>
      <c r="D179" s="187" t="s">
        <v>76</v>
      </c>
      <c r="E179" s="180"/>
      <c r="F179" s="180"/>
      <c r="G179" s="180"/>
      <c r="H179" s="165">
        <v>271610.5</v>
      </c>
    </row>
    <row r="180" spans="1:8" ht="45" x14ac:dyDescent="0.25">
      <c r="A180" s="150"/>
      <c r="B180" s="157" t="s">
        <v>75</v>
      </c>
      <c r="C180" s="180" t="s">
        <v>70</v>
      </c>
      <c r="D180" s="187" t="s">
        <v>76</v>
      </c>
      <c r="E180" s="180"/>
      <c r="F180" s="180"/>
      <c r="G180" s="180"/>
      <c r="H180" s="165">
        <v>326630</v>
      </c>
    </row>
    <row r="181" spans="1:8" ht="45" x14ac:dyDescent="0.25">
      <c r="A181" s="150"/>
      <c r="B181" s="157" t="s">
        <v>75</v>
      </c>
      <c r="C181" s="180">
        <v>35</v>
      </c>
      <c r="D181" s="187" t="s">
        <v>76</v>
      </c>
      <c r="E181" s="180"/>
      <c r="F181" s="180"/>
      <c r="G181" s="180"/>
      <c r="H181" s="165">
        <v>648083</v>
      </c>
    </row>
    <row r="182" spans="1:8" ht="45" x14ac:dyDescent="0.25">
      <c r="A182" s="150"/>
      <c r="B182" s="157" t="s">
        <v>75</v>
      </c>
      <c r="C182" s="180">
        <v>110</v>
      </c>
      <c r="D182" s="187" t="s">
        <v>76</v>
      </c>
      <c r="E182" s="180"/>
      <c r="F182" s="180"/>
      <c r="G182" s="180"/>
      <c r="H182" s="165">
        <v>966543</v>
      </c>
    </row>
    <row r="183" spans="1:8" ht="72" x14ac:dyDescent="0.25">
      <c r="A183" s="150"/>
      <c r="B183" s="185" t="s">
        <v>77</v>
      </c>
      <c r="C183" s="180"/>
      <c r="D183" s="180" t="s">
        <v>43</v>
      </c>
      <c r="E183" s="181"/>
      <c r="F183" s="181"/>
      <c r="G183" s="181"/>
      <c r="H183" s="169"/>
    </row>
    <row r="184" spans="1:8" x14ac:dyDescent="0.25">
      <c r="A184" s="150"/>
      <c r="B184" s="157" t="s">
        <v>41</v>
      </c>
      <c r="C184" s="180"/>
      <c r="D184" s="180"/>
      <c r="E184" s="180"/>
      <c r="F184" s="180"/>
      <c r="G184" s="180"/>
      <c r="H184" s="169"/>
    </row>
    <row r="185" spans="1:8" ht="45" x14ac:dyDescent="0.25">
      <c r="A185" s="150"/>
      <c r="B185" s="157" t="s">
        <v>78</v>
      </c>
      <c r="C185" s="180">
        <v>0.4</v>
      </c>
      <c r="D185" s="180" t="s">
        <v>43</v>
      </c>
      <c r="E185" s="180"/>
      <c r="F185" s="180"/>
      <c r="G185" s="180"/>
      <c r="H185" s="165">
        <v>616410.33333333337</v>
      </c>
    </row>
    <row r="186" spans="1:8" ht="45" x14ac:dyDescent="0.25">
      <c r="A186" s="150"/>
      <c r="B186" s="157" t="s">
        <v>79</v>
      </c>
      <c r="C186" s="180" t="s">
        <v>70</v>
      </c>
      <c r="D186" s="180" t="s">
        <v>43</v>
      </c>
      <c r="E186" s="180"/>
      <c r="F186" s="180"/>
      <c r="G186" s="180"/>
      <c r="H186" s="165">
        <v>892290.66666666663</v>
      </c>
    </row>
    <row r="187" spans="1:8" ht="42.75" x14ac:dyDescent="0.25">
      <c r="A187" s="150"/>
      <c r="B187" s="188" t="s">
        <v>80</v>
      </c>
      <c r="C187" s="180"/>
      <c r="D187" s="180"/>
      <c r="E187" s="160"/>
      <c r="F187" s="160"/>
      <c r="G187" s="160"/>
      <c r="H187" s="169"/>
    </row>
    <row r="188" spans="1:8" x14ac:dyDescent="0.25">
      <c r="A188" s="150"/>
      <c r="B188" s="154" t="s">
        <v>81</v>
      </c>
      <c r="C188" s="180"/>
      <c r="D188" s="180"/>
      <c r="E188" s="160"/>
      <c r="F188" s="160"/>
      <c r="G188" s="160"/>
      <c r="H188" s="169"/>
    </row>
    <row r="189" spans="1:8" x14ac:dyDescent="0.25">
      <c r="A189" s="150"/>
      <c r="B189" s="154" t="s">
        <v>28</v>
      </c>
      <c r="C189" s="180"/>
      <c r="D189" s="180" t="s">
        <v>82</v>
      </c>
      <c r="E189" s="160"/>
      <c r="F189" s="160"/>
      <c r="G189" s="160"/>
      <c r="H189" s="165">
        <v>208222.25</v>
      </c>
    </row>
    <row r="190" spans="1:8" ht="75" x14ac:dyDescent="0.25">
      <c r="A190" s="150"/>
      <c r="B190" s="154" t="s">
        <v>83</v>
      </c>
      <c r="C190" s="180"/>
      <c r="D190" s="180" t="s">
        <v>84</v>
      </c>
      <c r="E190" s="160"/>
      <c r="F190" s="160"/>
      <c r="G190" s="160"/>
      <c r="H190" s="165">
        <v>1291.5893479579097</v>
      </c>
    </row>
    <row r="191" spans="1:8" ht="48.75" customHeight="1" x14ac:dyDescent="0.25">
      <c r="A191" s="150"/>
      <c r="B191" s="154" t="s">
        <v>85</v>
      </c>
      <c r="C191" s="180"/>
      <c r="D191" s="180" t="s">
        <v>84</v>
      </c>
      <c r="E191" s="160"/>
      <c r="F191" s="160"/>
      <c r="G191" s="160"/>
      <c r="H191" s="165">
        <v>1349.197738764045</v>
      </c>
    </row>
    <row r="192" spans="1:8" ht="15.75" x14ac:dyDescent="0.25">
      <c r="A192" s="189"/>
      <c r="B192" s="190"/>
      <c r="C192" s="189"/>
      <c r="D192" s="189"/>
      <c r="E192" s="189"/>
      <c r="F192" s="189"/>
      <c r="G192" s="189"/>
      <c r="H192" s="189"/>
    </row>
    <row r="193" spans="1:8" ht="15.75" x14ac:dyDescent="0.25">
      <c r="A193" s="189" t="s">
        <v>51</v>
      </c>
      <c r="B193" s="190"/>
      <c r="C193" s="189"/>
      <c r="D193" s="189"/>
      <c r="E193" s="189"/>
      <c r="F193" s="189"/>
      <c r="G193" s="189"/>
      <c r="H193" s="189"/>
    </row>
    <row r="194" spans="1:8" x14ac:dyDescent="0.25">
      <c r="B194" s="3"/>
    </row>
    <row r="195" spans="1:8" x14ac:dyDescent="0.25">
      <c r="B195" s="3"/>
    </row>
  </sheetData>
  <mergeCells count="32">
    <mergeCell ref="C165:C170"/>
    <mergeCell ref="C171:C176"/>
    <mergeCell ref="E177:G177"/>
    <mergeCell ref="E183:G183"/>
    <mergeCell ref="C129:C134"/>
    <mergeCell ref="C135:C140"/>
    <mergeCell ref="C141:C146"/>
    <mergeCell ref="C147:C152"/>
    <mergeCell ref="C153:C158"/>
    <mergeCell ref="C159:C164"/>
    <mergeCell ref="C103:C108"/>
    <mergeCell ref="C109:C114"/>
    <mergeCell ref="B115:H115"/>
    <mergeCell ref="E116:G116"/>
    <mergeCell ref="C117:C122"/>
    <mergeCell ref="C123:C128"/>
    <mergeCell ref="A7:H7"/>
    <mergeCell ref="A9:A191"/>
    <mergeCell ref="C13:C24"/>
    <mergeCell ref="C25:C36"/>
    <mergeCell ref="C37:C48"/>
    <mergeCell ref="C49:C60"/>
    <mergeCell ref="C61:C72"/>
    <mergeCell ref="C73:C84"/>
    <mergeCell ref="C85:C90"/>
    <mergeCell ref="C91:C102"/>
    <mergeCell ref="G3:H3"/>
    <mergeCell ref="A4:A5"/>
    <mergeCell ref="B4:C4"/>
    <mergeCell ref="D4:D5"/>
    <mergeCell ref="E4:G4"/>
    <mergeCell ref="H4:H5"/>
  </mergeCells>
  <pageMargins left="0.35433070866141736" right="0.15748031496062992" top="0.35433070866141736" bottom="2.598425196850394" header="0.51181102362204722" footer="0.51181102362204722"/>
  <pageSetup paperSize="9" scale="60" fitToHeight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193"/>
  <sheetViews>
    <sheetView view="pageBreakPreview" zoomScale="75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5" x14ac:dyDescent="0.25"/>
  <cols>
    <col min="1" max="1" width="21.5703125" style="3" customWidth="1"/>
    <col min="2" max="2" width="60" style="2" customWidth="1"/>
    <col min="3" max="3" width="24.5703125" style="3" customWidth="1"/>
    <col min="4" max="6" width="9.28515625" style="3" bestFit="1" customWidth="1"/>
    <col min="7" max="7" width="12" style="3" bestFit="1" customWidth="1"/>
    <col min="8" max="8" width="18.28515625" style="3" customWidth="1"/>
    <col min="9" max="10" width="11" style="3" bestFit="1" customWidth="1"/>
    <col min="11" max="16384" width="9.140625" style="3"/>
  </cols>
  <sheetData>
    <row r="1" spans="1:8" ht="18.75" x14ac:dyDescent="0.3">
      <c r="A1" s="1" t="s">
        <v>52</v>
      </c>
    </row>
    <row r="2" spans="1:8" ht="18.75" x14ac:dyDescent="0.3">
      <c r="C2" s="4"/>
      <c r="D2" s="4"/>
      <c r="E2" s="4"/>
      <c r="F2" s="4"/>
      <c r="G2" s="4"/>
      <c r="H2" s="3" t="s">
        <v>1</v>
      </c>
    </row>
    <row r="3" spans="1:8" ht="19.5" thickBot="1" x14ac:dyDescent="0.3">
      <c r="B3" s="5" t="s">
        <v>86</v>
      </c>
      <c r="C3" s="6"/>
      <c r="D3" s="6"/>
      <c r="E3" s="6"/>
      <c r="F3" s="6"/>
      <c r="G3" s="7" t="s">
        <v>2</v>
      </c>
      <c r="H3" s="8"/>
    </row>
    <row r="4" spans="1:8" x14ac:dyDescent="0.25">
      <c r="A4" s="134" t="s">
        <v>3</v>
      </c>
      <c r="B4" s="135" t="s">
        <v>4</v>
      </c>
      <c r="C4" s="135"/>
      <c r="D4" s="135" t="s">
        <v>5</v>
      </c>
      <c r="E4" s="135" t="s">
        <v>6</v>
      </c>
      <c r="F4" s="135"/>
      <c r="G4" s="135"/>
      <c r="H4" s="136" t="s">
        <v>7</v>
      </c>
    </row>
    <row r="5" spans="1:8" ht="30" x14ac:dyDescent="0.25">
      <c r="A5" s="137"/>
      <c r="B5" s="138" t="s">
        <v>8</v>
      </c>
      <c r="C5" s="138" t="s">
        <v>9</v>
      </c>
      <c r="D5" s="139"/>
      <c r="E5" s="138" t="s">
        <v>10</v>
      </c>
      <c r="F5" s="138" t="s">
        <v>11</v>
      </c>
      <c r="G5" s="138" t="s">
        <v>12</v>
      </c>
      <c r="H5" s="140"/>
    </row>
    <row r="6" spans="1:8" s="25" customFormat="1" ht="16.5" thickBot="1" x14ac:dyDescent="0.3">
      <c r="A6" s="141">
        <v>1</v>
      </c>
      <c r="B6" s="142">
        <v>2</v>
      </c>
      <c r="C6" s="142">
        <v>3</v>
      </c>
      <c r="D6" s="142">
        <f>C6+1</f>
        <v>4</v>
      </c>
      <c r="E6" s="142">
        <f t="shared" ref="E6:H6" si="0">D6+1</f>
        <v>5</v>
      </c>
      <c r="F6" s="142">
        <f t="shared" si="0"/>
        <v>6</v>
      </c>
      <c r="G6" s="142">
        <f t="shared" si="0"/>
        <v>7</v>
      </c>
      <c r="H6" s="143">
        <f t="shared" si="0"/>
        <v>8</v>
      </c>
    </row>
    <row r="7" spans="1:8" x14ac:dyDescent="0.25">
      <c r="A7" s="144" t="s">
        <v>86</v>
      </c>
      <c r="B7" s="145"/>
      <c r="C7" s="145"/>
      <c r="D7" s="145"/>
      <c r="E7" s="145"/>
      <c r="F7" s="145"/>
      <c r="G7" s="145"/>
      <c r="H7" s="146"/>
    </row>
    <row r="8" spans="1:8" x14ac:dyDescent="0.25">
      <c r="A8" s="147"/>
      <c r="B8" s="148"/>
      <c r="C8" s="148"/>
      <c r="D8" s="148"/>
      <c r="E8" s="148"/>
      <c r="F8" s="148"/>
      <c r="G8" s="148"/>
      <c r="H8" s="149"/>
    </row>
    <row r="9" spans="1:8" ht="35.25" customHeight="1" x14ac:dyDescent="0.25">
      <c r="A9" s="191" t="s">
        <v>102</v>
      </c>
      <c r="B9" s="151" t="s">
        <v>13</v>
      </c>
      <c r="C9" s="152"/>
      <c r="D9" s="138"/>
      <c r="E9" s="152"/>
      <c r="F9" s="152"/>
      <c r="G9" s="152"/>
      <c r="H9" s="153"/>
    </row>
    <row r="10" spans="1:8" x14ac:dyDescent="0.25">
      <c r="A10" s="192"/>
      <c r="B10" s="154" t="s">
        <v>14</v>
      </c>
      <c r="C10" s="152"/>
      <c r="D10" s="138"/>
      <c r="E10" s="152"/>
      <c r="F10" s="152"/>
      <c r="G10" s="152"/>
      <c r="H10" s="153"/>
    </row>
    <row r="11" spans="1:8" x14ac:dyDescent="0.25">
      <c r="A11" s="192"/>
      <c r="B11" s="154" t="s">
        <v>15</v>
      </c>
      <c r="C11" s="155"/>
      <c r="D11" s="155"/>
      <c r="E11" s="155"/>
      <c r="F11" s="155"/>
      <c r="G11" s="155"/>
      <c r="H11" s="156"/>
    </row>
    <row r="12" spans="1:8" x14ac:dyDescent="0.25">
      <c r="A12" s="192"/>
      <c r="B12" s="154" t="s">
        <v>16</v>
      </c>
      <c r="C12" s="155"/>
      <c r="D12" s="155"/>
      <c r="E12" s="155"/>
      <c r="F12" s="155"/>
      <c r="G12" s="155"/>
      <c r="H12" s="156"/>
    </row>
    <row r="13" spans="1:8" ht="50.25" customHeight="1" x14ac:dyDescent="0.25">
      <c r="A13" s="192"/>
      <c r="B13" s="193" t="s">
        <v>87</v>
      </c>
      <c r="C13" s="158">
        <v>0.4</v>
      </c>
      <c r="D13" s="159" t="s">
        <v>54</v>
      </c>
      <c r="E13" s="160"/>
      <c r="F13" s="160"/>
      <c r="G13" s="160"/>
      <c r="H13" s="249">
        <f>H14+H16+H18</f>
        <v>96068.636115657966</v>
      </c>
    </row>
    <row r="14" spans="1:8" ht="24" x14ac:dyDescent="0.25">
      <c r="A14" s="192"/>
      <c r="B14" s="163" t="s">
        <v>20</v>
      </c>
      <c r="C14" s="164"/>
      <c r="D14" s="159"/>
      <c r="E14" s="160"/>
      <c r="F14" s="160"/>
      <c r="G14" s="160"/>
      <c r="H14" s="243">
        <f>'[1]Приложение 9 СТС'!$R12</f>
        <v>32207.842820018635</v>
      </c>
    </row>
    <row r="15" spans="1:8" ht="24" x14ac:dyDescent="0.25">
      <c r="A15" s="192"/>
      <c r="B15" s="163" t="s">
        <v>21</v>
      </c>
      <c r="C15" s="164"/>
      <c r="D15" s="159"/>
      <c r="E15" s="160"/>
      <c r="F15" s="160"/>
      <c r="G15" s="160"/>
      <c r="H15" s="159"/>
    </row>
    <row r="16" spans="1:8" x14ac:dyDescent="0.25">
      <c r="A16" s="192"/>
      <c r="B16" s="163" t="s">
        <v>22</v>
      </c>
      <c r="C16" s="164"/>
      <c r="D16" s="159"/>
      <c r="E16" s="160"/>
      <c r="F16" s="160"/>
      <c r="G16" s="160"/>
      <c r="H16" s="243">
        <f>'[1]Приложение 9 СТС'!$R13</f>
        <v>31977.288404987594</v>
      </c>
    </row>
    <row r="17" spans="1:8" ht="24" x14ac:dyDescent="0.25">
      <c r="A17" s="192"/>
      <c r="B17" s="163" t="s">
        <v>23</v>
      </c>
      <c r="C17" s="164"/>
      <c r="D17" s="159"/>
      <c r="E17" s="160"/>
      <c r="F17" s="160"/>
      <c r="G17" s="160"/>
      <c r="H17" s="242"/>
    </row>
    <row r="18" spans="1:8" ht="24" x14ac:dyDescent="0.25">
      <c r="A18" s="192"/>
      <c r="B18" s="163" t="s">
        <v>24</v>
      </c>
      <c r="C18" s="164"/>
      <c r="D18" s="159"/>
      <c r="E18" s="160"/>
      <c r="F18" s="160"/>
      <c r="G18" s="160"/>
      <c r="H18" s="243">
        <f>'[1]Приложение 9 СТС'!$R15</f>
        <v>31883.504890651733</v>
      </c>
    </row>
    <row r="19" spans="1:8" ht="24" x14ac:dyDescent="0.25">
      <c r="A19" s="192"/>
      <c r="B19" s="168" t="s">
        <v>25</v>
      </c>
      <c r="C19" s="164"/>
      <c r="D19" s="159"/>
      <c r="E19" s="160"/>
      <c r="F19" s="160"/>
      <c r="G19" s="160"/>
      <c r="H19" s="159"/>
    </row>
    <row r="20" spans="1:8" x14ac:dyDescent="0.25">
      <c r="A20" s="192"/>
      <c r="B20" s="170" t="s">
        <v>26</v>
      </c>
      <c r="C20" s="164"/>
      <c r="D20" s="159"/>
      <c r="E20" s="160"/>
      <c r="F20" s="160"/>
      <c r="G20" s="160"/>
      <c r="H20" s="244">
        <f>'[1]Приложение 6 (кальк)  без льгот'!$F$48</f>
        <v>256371.46884242428</v>
      </c>
    </row>
    <row r="21" spans="1:8" x14ac:dyDescent="0.25">
      <c r="A21" s="192"/>
      <c r="B21" s="170" t="s">
        <v>27</v>
      </c>
      <c r="C21" s="164"/>
      <c r="D21" s="159"/>
      <c r="E21" s="160"/>
      <c r="F21" s="160"/>
      <c r="G21" s="160"/>
      <c r="H21" s="159"/>
    </row>
    <row r="22" spans="1:8" x14ac:dyDescent="0.25">
      <c r="A22" s="192"/>
      <c r="B22" s="170" t="s">
        <v>28</v>
      </c>
      <c r="C22" s="164"/>
      <c r="D22" s="159"/>
      <c r="E22" s="160"/>
      <c r="F22" s="160"/>
      <c r="G22" s="160"/>
      <c r="H22" s="159"/>
    </row>
    <row r="23" spans="1:8" x14ac:dyDescent="0.25">
      <c r="A23" s="192"/>
      <c r="B23" s="170" t="s">
        <v>29</v>
      </c>
      <c r="C23" s="164"/>
      <c r="D23" s="159"/>
      <c r="E23" s="160"/>
      <c r="F23" s="160"/>
      <c r="G23" s="160"/>
      <c r="H23" s="159"/>
    </row>
    <row r="24" spans="1:8" ht="36" x14ac:dyDescent="0.25">
      <c r="A24" s="192"/>
      <c r="B24" s="170" t="s">
        <v>30</v>
      </c>
      <c r="C24" s="171"/>
      <c r="D24" s="159"/>
      <c r="E24" s="160"/>
      <c r="F24" s="160"/>
      <c r="G24" s="160"/>
      <c r="H24" s="244">
        <f>'[1]Приложение 6 (кальк)  без льгот'!$F$122</f>
        <v>66506.06533333307</v>
      </c>
    </row>
    <row r="25" spans="1:8" ht="45" x14ac:dyDescent="0.25">
      <c r="A25" s="192"/>
      <c r="B25" s="193" t="s">
        <v>87</v>
      </c>
      <c r="C25" s="172" t="s">
        <v>35</v>
      </c>
      <c r="D25" s="159" t="s">
        <v>54</v>
      </c>
      <c r="E25" s="160"/>
      <c r="F25" s="160"/>
      <c r="G25" s="160"/>
      <c r="H25" s="249">
        <f>H26+H28+H30</f>
        <v>96068.636115657966</v>
      </c>
    </row>
    <row r="26" spans="1:8" ht="24" x14ac:dyDescent="0.25">
      <c r="A26" s="192"/>
      <c r="B26" s="163" t="s">
        <v>20</v>
      </c>
      <c r="C26" s="175"/>
      <c r="D26" s="159"/>
      <c r="E26" s="160"/>
      <c r="F26" s="160"/>
      <c r="G26" s="160"/>
      <c r="H26" s="243">
        <f>H14</f>
        <v>32207.842820018635</v>
      </c>
    </row>
    <row r="27" spans="1:8" ht="24" x14ac:dyDescent="0.25">
      <c r="A27" s="192"/>
      <c r="B27" s="163" t="s">
        <v>21</v>
      </c>
      <c r="C27" s="175"/>
      <c r="D27" s="159"/>
      <c r="E27" s="160"/>
      <c r="F27" s="160"/>
      <c r="G27" s="160"/>
      <c r="H27" s="242"/>
    </row>
    <row r="28" spans="1:8" x14ac:dyDescent="0.25">
      <c r="A28" s="192"/>
      <c r="B28" s="163" t="s">
        <v>22</v>
      </c>
      <c r="C28" s="175"/>
      <c r="D28" s="159"/>
      <c r="E28" s="160"/>
      <c r="F28" s="160"/>
      <c r="G28" s="160"/>
      <c r="H28" s="243">
        <f t="shared" ref="H28:H30" si="1">H16</f>
        <v>31977.288404987594</v>
      </c>
    </row>
    <row r="29" spans="1:8" ht="24" x14ac:dyDescent="0.25">
      <c r="A29" s="192"/>
      <c r="B29" s="163" t="s">
        <v>23</v>
      </c>
      <c r="C29" s="175"/>
      <c r="D29" s="159"/>
      <c r="E29" s="160"/>
      <c r="F29" s="160"/>
      <c r="G29" s="160"/>
      <c r="H29" s="242"/>
    </row>
    <row r="30" spans="1:8" ht="24" x14ac:dyDescent="0.25">
      <c r="A30" s="192"/>
      <c r="B30" s="163" t="s">
        <v>24</v>
      </c>
      <c r="C30" s="175"/>
      <c r="D30" s="159"/>
      <c r="E30" s="160"/>
      <c r="F30" s="160"/>
      <c r="G30" s="160"/>
      <c r="H30" s="243">
        <f t="shared" si="1"/>
        <v>31883.504890651733</v>
      </c>
    </row>
    <row r="31" spans="1:8" ht="24" x14ac:dyDescent="0.25">
      <c r="A31" s="192"/>
      <c r="B31" s="168" t="s">
        <v>25</v>
      </c>
      <c r="C31" s="175"/>
      <c r="D31" s="159"/>
      <c r="E31" s="160"/>
      <c r="F31" s="160"/>
      <c r="G31" s="160"/>
      <c r="H31" s="169"/>
    </row>
    <row r="32" spans="1:8" x14ac:dyDescent="0.25">
      <c r="A32" s="192"/>
      <c r="B32" s="170" t="s">
        <v>26</v>
      </c>
      <c r="C32" s="175"/>
      <c r="D32" s="159"/>
      <c r="E32" s="160"/>
      <c r="F32" s="160"/>
      <c r="G32" s="160"/>
      <c r="H32" s="167">
        <v>256227.08</v>
      </c>
    </row>
    <row r="33" spans="1:8" x14ac:dyDescent="0.25">
      <c r="A33" s="192"/>
      <c r="B33" s="170" t="s">
        <v>27</v>
      </c>
      <c r="C33" s="175"/>
      <c r="D33" s="159"/>
      <c r="E33" s="160"/>
      <c r="F33" s="160"/>
      <c r="G33" s="160"/>
      <c r="H33" s="169"/>
    </row>
    <row r="34" spans="1:8" x14ac:dyDescent="0.25">
      <c r="A34" s="192"/>
      <c r="B34" s="170" t="s">
        <v>28</v>
      </c>
      <c r="C34" s="175"/>
      <c r="D34" s="159"/>
      <c r="E34" s="160"/>
      <c r="F34" s="160"/>
      <c r="G34" s="160"/>
      <c r="H34" s="169"/>
    </row>
    <row r="35" spans="1:8" x14ac:dyDescent="0.25">
      <c r="A35" s="192"/>
      <c r="B35" s="170" t="s">
        <v>29</v>
      </c>
      <c r="C35" s="175"/>
      <c r="D35" s="159"/>
      <c r="E35" s="160"/>
      <c r="F35" s="160"/>
      <c r="G35" s="160"/>
      <c r="H35" s="169"/>
    </row>
    <row r="36" spans="1:8" ht="36" x14ac:dyDescent="0.25">
      <c r="A36" s="192"/>
      <c r="B36" s="170" t="s">
        <v>30</v>
      </c>
      <c r="C36" s="176"/>
      <c r="D36" s="159"/>
      <c r="E36" s="160"/>
      <c r="F36" s="160"/>
      <c r="G36" s="160"/>
      <c r="H36" s="243">
        <f t="shared" ref="H36" si="2">H24</f>
        <v>66506.06533333307</v>
      </c>
    </row>
    <row r="37" spans="1:8" ht="30" x14ac:dyDescent="0.25">
      <c r="A37" s="192"/>
      <c r="B37" s="193" t="s">
        <v>88</v>
      </c>
      <c r="C37" s="158">
        <v>0.4</v>
      </c>
      <c r="D37" s="159" t="s">
        <v>54</v>
      </c>
      <c r="E37" s="160"/>
      <c r="F37" s="160"/>
      <c r="G37" s="160"/>
      <c r="H37" s="249">
        <f>H38+H40+H42</f>
        <v>19815.82443896075</v>
      </c>
    </row>
    <row r="38" spans="1:8" ht="24" x14ac:dyDescent="0.25">
      <c r="A38" s="192"/>
      <c r="B38" s="163" t="s">
        <v>20</v>
      </c>
      <c r="C38" s="164"/>
      <c r="D38" s="159"/>
      <c r="E38" s="160"/>
      <c r="F38" s="160"/>
      <c r="G38" s="160"/>
      <c r="H38" s="243">
        <f>'[1]Приложение 9 СТС'!$R17</f>
        <v>6609.427028212298</v>
      </c>
    </row>
    <row r="39" spans="1:8" ht="24" x14ac:dyDescent="0.25">
      <c r="A39" s="192"/>
      <c r="B39" s="163" t="s">
        <v>21</v>
      </c>
      <c r="C39" s="164"/>
      <c r="D39" s="159"/>
      <c r="E39" s="160"/>
      <c r="F39" s="160"/>
      <c r="G39" s="160"/>
      <c r="H39" s="242"/>
    </row>
    <row r="40" spans="1:8" x14ac:dyDescent="0.25">
      <c r="A40" s="192"/>
      <c r="B40" s="163" t="s">
        <v>22</v>
      </c>
      <c r="C40" s="164"/>
      <c r="D40" s="159"/>
      <c r="E40" s="160"/>
      <c r="F40" s="160"/>
      <c r="G40" s="160"/>
      <c r="H40" s="243">
        <f>'[1]Приложение 9 СТС'!$R18</f>
        <v>6566.3728824997825</v>
      </c>
    </row>
    <row r="41" spans="1:8" ht="24" x14ac:dyDescent="0.25">
      <c r="A41" s="192"/>
      <c r="B41" s="163" t="s">
        <v>23</v>
      </c>
      <c r="C41" s="164"/>
      <c r="D41" s="159"/>
      <c r="E41" s="160"/>
      <c r="F41" s="160"/>
      <c r="G41" s="160"/>
      <c r="H41" s="242"/>
    </row>
    <row r="42" spans="1:8" ht="24" x14ac:dyDescent="0.25">
      <c r="A42" s="192"/>
      <c r="B42" s="163" t="s">
        <v>24</v>
      </c>
      <c r="C42" s="164"/>
      <c r="D42" s="159"/>
      <c r="E42" s="160"/>
      <c r="F42" s="160"/>
      <c r="G42" s="160"/>
      <c r="H42" s="243">
        <f>'[1]Приложение 9 СТС'!$R20</f>
        <v>6640.0245282486703</v>
      </c>
    </row>
    <row r="43" spans="1:8" ht="24" x14ac:dyDescent="0.25">
      <c r="A43" s="192"/>
      <c r="B43" s="168" t="s">
        <v>25</v>
      </c>
      <c r="C43" s="164"/>
      <c r="D43" s="159"/>
      <c r="E43" s="160"/>
      <c r="F43" s="160"/>
      <c r="G43" s="160"/>
      <c r="H43" s="159"/>
    </row>
    <row r="44" spans="1:8" x14ac:dyDescent="0.25">
      <c r="A44" s="192"/>
      <c r="B44" s="170" t="s">
        <v>26</v>
      </c>
      <c r="C44" s="164"/>
      <c r="D44" s="159"/>
      <c r="E44" s="160"/>
      <c r="F44" s="160"/>
      <c r="G44" s="160"/>
      <c r="H44" s="244">
        <f>'[1]Приложение 6 (кальк)  без льгот'!$F$54</f>
        <v>37115.64230960892</v>
      </c>
    </row>
    <row r="45" spans="1:8" x14ac:dyDescent="0.25">
      <c r="A45" s="192"/>
      <c r="B45" s="170" t="s">
        <v>27</v>
      </c>
      <c r="C45" s="164"/>
      <c r="D45" s="159"/>
      <c r="E45" s="160"/>
      <c r="F45" s="160"/>
      <c r="G45" s="160"/>
      <c r="H45" s="159"/>
    </row>
    <row r="46" spans="1:8" x14ac:dyDescent="0.25">
      <c r="A46" s="192"/>
      <c r="B46" s="170" t="s">
        <v>28</v>
      </c>
      <c r="C46" s="164"/>
      <c r="D46" s="159"/>
      <c r="E46" s="160"/>
      <c r="F46" s="160"/>
      <c r="G46" s="160"/>
      <c r="H46" s="159"/>
    </row>
    <row r="47" spans="1:8" x14ac:dyDescent="0.25">
      <c r="A47" s="192"/>
      <c r="B47" s="170" t="s">
        <v>29</v>
      </c>
      <c r="C47" s="164"/>
      <c r="D47" s="159"/>
      <c r="E47" s="160"/>
      <c r="F47" s="160"/>
      <c r="G47" s="160"/>
      <c r="H47" s="159"/>
    </row>
    <row r="48" spans="1:8" ht="36" x14ac:dyDescent="0.25">
      <c r="A48" s="192"/>
      <c r="B48" s="170" t="s">
        <v>30</v>
      </c>
      <c r="C48" s="171"/>
      <c r="D48" s="159"/>
      <c r="E48" s="160"/>
      <c r="F48" s="160"/>
      <c r="G48" s="160"/>
      <c r="H48" s="244">
        <f>'[1]Приложение 6 (кальк)  без льгот'!$F$124</f>
        <v>20475.905999999999</v>
      </c>
    </row>
    <row r="49" spans="1:8" ht="30" x14ac:dyDescent="0.25">
      <c r="A49" s="192"/>
      <c r="B49" s="193" t="s">
        <v>88</v>
      </c>
      <c r="C49" s="172" t="s">
        <v>35</v>
      </c>
      <c r="D49" s="159" t="s">
        <v>54</v>
      </c>
      <c r="E49" s="160"/>
      <c r="F49" s="160"/>
      <c r="G49" s="160"/>
      <c r="H49" s="249">
        <f>H50+H52+H54</f>
        <v>17029.56806989812</v>
      </c>
    </row>
    <row r="50" spans="1:8" ht="24" x14ac:dyDescent="0.25">
      <c r="A50" s="192"/>
      <c r="B50" s="163" t="s">
        <v>20</v>
      </c>
      <c r="C50" s="175"/>
      <c r="D50" s="159"/>
      <c r="E50" s="160"/>
      <c r="F50" s="160"/>
      <c r="G50" s="160"/>
      <c r="H50" s="243">
        <f>'[1]Приложение 9 СТС'!$S17</f>
        <v>5679.7462809741455</v>
      </c>
    </row>
    <row r="51" spans="1:8" ht="24" x14ac:dyDescent="0.25">
      <c r="A51" s="192"/>
      <c r="B51" s="163" t="s">
        <v>21</v>
      </c>
      <c r="C51" s="175"/>
      <c r="D51" s="159"/>
      <c r="E51" s="160"/>
      <c r="F51" s="160"/>
      <c r="G51" s="160"/>
      <c r="H51" s="242"/>
    </row>
    <row r="52" spans="1:8" x14ac:dyDescent="0.25">
      <c r="A52" s="192"/>
      <c r="B52" s="163" t="s">
        <v>22</v>
      </c>
      <c r="C52" s="175"/>
      <c r="D52" s="159"/>
      <c r="E52" s="160"/>
      <c r="F52" s="160"/>
      <c r="G52" s="160"/>
      <c r="H52" s="243">
        <f>'[1]Приложение 9 СТС'!$S18</f>
        <v>5612.6626576400267</v>
      </c>
    </row>
    <row r="53" spans="1:8" ht="24" x14ac:dyDescent="0.25">
      <c r="A53" s="192"/>
      <c r="B53" s="163" t="s">
        <v>23</v>
      </c>
      <c r="C53" s="175"/>
      <c r="D53" s="159"/>
      <c r="E53" s="160"/>
      <c r="F53" s="160"/>
      <c r="G53" s="160"/>
      <c r="H53" s="242"/>
    </row>
    <row r="54" spans="1:8" ht="24" x14ac:dyDescent="0.25">
      <c r="A54" s="192"/>
      <c r="B54" s="163" t="s">
        <v>24</v>
      </c>
      <c r="C54" s="175"/>
      <c r="D54" s="159"/>
      <c r="E54" s="160"/>
      <c r="F54" s="160"/>
      <c r="G54" s="160"/>
      <c r="H54" s="243">
        <f>'[1]Приложение 9 СТС'!$S20</f>
        <v>5737.1591312839491</v>
      </c>
    </row>
    <row r="55" spans="1:8" ht="24" x14ac:dyDescent="0.25">
      <c r="A55" s="192"/>
      <c r="B55" s="168" t="s">
        <v>25</v>
      </c>
      <c r="C55" s="175"/>
      <c r="D55" s="159"/>
      <c r="E55" s="160"/>
      <c r="F55" s="160"/>
      <c r="G55" s="160"/>
      <c r="H55" s="159"/>
    </row>
    <row r="56" spans="1:8" x14ac:dyDescent="0.25">
      <c r="A56" s="192"/>
      <c r="B56" s="170" t="s">
        <v>26</v>
      </c>
      <c r="C56" s="175"/>
      <c r="D56" s="159"/>
      <c r="E56" s="160"/>
      <c r="F56" s="160"/>
      <c r="G56" s="160"/>
      <c r="H56" s="244">
        <f>'[1]Приложение 6 (кальк)  без льгот'!$F$57</f>
        <v>29568.379208369657</v>
      </c>
    </row>
    <row r="57" spans="1:8" x14ac:dyDescent="0.25">
      <c r="A57" s="192"/>
      <c r="B57" s="170" t="s">
        <v>27</v>
      </c>
      <c r="C57" s="175"/>
      <c r="D57" s="159"/>
      <c r="E57" s="160"/>
      <c r="F57" s="160"/>
      <c r="G57" s="160"/>
      <c r="H57" s="159"/>
    </row>
    <row r="58" spans="1:8" x14ac:dyDescent="0.25">
      <c r="A58" s="192"/>
      <c r="B58" s="170" t="s">
        <v>28</v>
      </c>
      <c r="C58" s="175"/>
      <c r="D58" s="159"/>
      <c r="E58" s="160"/>
      <c r="F58" s="160"/>
      <c r="G58" s="160"/>
      <c r="H58" s="159"/>
    </row>
    <row r="59" spans="1:8" x14ac:dyDescent="0.25">
      <c r="A59" s="192"/>
      <c r="B59" s="170" t="s">
        <v>29</v>
      </c>
      <c r="C59" s="175"/>
      <c r="D59" s="159"/>
      <c r="E59" s="160"/>
      <c r="F59" s="160"/>
      <c r="G59" s="160"/>
      <c r="H59" s="159"/>
    </row>
    <row r="60" spans="1:8" ht="36" x14ac:dyDescent="0.25">
      <c r="A60" s="192"/>
      <c r="B60" s="170" t="s">
        <v>30</v>
      </c>
      <c r="C60" s="176"/>
      <c r="D60" s="159"/>
      <c r="E60" s="160"/>
      <c r="F60" s="160"/>
      <c r="G60" s="160"/>
      <c r="H60" s="244">
        <f>'[1]Приложение 6 (кальк)  без льгот'!$F$124</f>
        <v>20475.905999999999</v>
      </c>
    </row>
    <row r="61" spans="1:8" ht="30" x14ac:dyDescent="0.25">
      <c r="A61" s="192"/>
      <c r="B61" s="193" t="s">
        <v>89</v>
      </c>
      <c r="C61" s="158">
        <v>0.4</v>
      </c>
      <c r="D61" s="159" t="s">
        <v>54</v>
      </c>
      <c r="E61" s="160"/>
      <c r="F61" s="160"/>
      <c r="G61" s="161"/>
      <c r="H61" s="249">
        <f>H62+H64+H65+H66</f>
        <v>4266.2473184468054</v>
      </c>
    </row>
    <row r="62" spans="1:8" ht="24" x14ac:dyDescent="0.25">
      <c r="A62" s="192"/>
      <c r="B62" s="163" t="s">
        <v>20</v>
      </c>
      <c r="C62" s="164"/>
      <c r="D62" s="159"/>
      <c r="E62" s="160"/>
      <c r="F62" s="160"/>
      <c r="G62" s="161"/>
      <c r="H62" s="167">
        <f>'[1]Приложение 9 СТС'!$R$22</f>
        <v>1095.8490324220206</v>
      </c>
    </row>
    <row r="63" spans="1:8" ht="24" x14ac:dyDescent="0.25">
      <c r="A63" s="192"/>
      <c r="B63" s="163" t="s">
        <v>21</v>
      </c>
      <c r="C63" s="164"/>
      <c r="D63" s="159"/>
      <c r="E63" s="160"/>
      <c r="F63" s="160"/>
      <c r="G63" s="161"/>
      <c r="H63" s="169"/>
    </row>
    <row r="64" spans="1:8" x14ac:dyDescent="0.25">
      <c r="A64" s="192"/>
      <c r="B64" s="163" t="s">
        <v>22</v>
      </c>
      <c r="C64" s="164"/>
      <c r="D64" s="159"/>
      <c r="E64" s="160"/>
      <c r="F64" s="160"/>
      <c r="G64" s="161"/>
      <c r="H64" s="167">
        <f>'[1]Приложение 9 СТС'!$R$23</f>
        <v>1066.6966275521111</v>
      </c>
    </row>
    <row r="65" spans="1:8" ht="24" x14ac:dyDescent="0.25">
      <c r="A65" s="192"/>
      <c r="B65" s="163" t="s">
        <v>23</v>
      </c>
      <c r="C65" s="164"/>
      <c r="D65" s="159"/>
      <c r="E65" s="160"/>
      <c r="F65" s="160"/>
      <c r="G65" s="161"/>
      <c r="H65" s="167">
        <f>'[1]Приложение 9 СТС'!$R$24</f>
        <v>1024.01244731471</v>
      </c>
    </row>
    <row r="66" spans="1:8" ht="24" x14ac:dyDescent="0.25">
      <c r="A66" s="192"/>
      <c r="B66" s="163" t="s">
        <v>24</v>
      </c>
      <c r="C66" s="164"/>
      <c r="D66" s="159"/>
      <c r="E66" s="160"/>
      <c r="F66" s="160"/>
      <c r="G66" s="161"/>
      <c r="H66" s="167">
        <f>'[1]Приложение 9 СТС'!$R$25</f>
        <v>1079.6892111579641</v>
      </c>
    </row>
    <row r="67" spans="1:8" ht="24" x14ac:dyDescent="0.25">
      <c r="A67" s="192"/>
      <c r="B67" s="168" t="s">
        <v>25</v>
      </c>
      <c r="C67" s="164"/>
      <c r="D67" s="159"/>
      <c r="E67" s="160"/>
      <c r="F67" s="160"/>
      <c r="G67" s="161"/>
      <c r="H67" s="169"/>
    </row>
    <row r="68" spans="1:8" x14ac:dyDescent="0.25">
      <c r="A68" s="192"/>
      <c r="B68" s="170" t="s">
        <v>26</v>
      </c>
      <c r="C68" s="164"/>
      <c r="D68" s="159"/>
      <c r="E68" s="160"/>
      <c r="F68" s="160"/>
      <c r="G68" s="161"/>
      <c r="H68" s="169"/>
    </row>
    <row r="69" spans="1:8" x14ac:dyDescent="0.25">
      <c r="A69" s="192"/>
      <c r="B69" s="170" t="s">
        <v>27</v>
      </c>
      <c r="C69" s="164"/>
      <c r="D69" s="159"/>
      <c r="E69" s="160"/>
      <c r="F69" s="160"/>
      <c r="G69" s="161"/>
      <c r="H69" s="169"/>
    </row>
    <row r="70" spans="1:8" x14ac:dyDescent="0.25">
      <c r="A70" s="192"/>
      <c r="B70" s="170" t="s">
        <v>28</v>
      </c>
      <c r="C70" s="164"/>
      <c r="D70" s="159"/>
      <c r="E70" s="160"/>
      <c r="F70" s="160"/>
      <c r="G70" s="161"/>
      <c r="H70" s="169"/>
    </row>
    <row r="71" spans="1:8" x14ac:dyDescent="0.25">
      <c r="A71" s="192"/>
      <c r="B71" s="170" t="s">
        <v>29</v>
      </c>
      <c r="C71" s="164"/>
      <c r="D71" s="159"/>
      <c r="E71" s="160"/>
      <c r="F71" s="160"/>
      <c r="G71" s="161"/>
      <c r="H71" s="169"/>
    </row>
    <row r="72" spans="1:8" ht="36" x14ac:dyDescent="0.25">
      <c r="A72" s="192"/>
      <c r="B72" s="170" t="s">
        <v>30</v>
      </c>
      <c r="C72" s="171"/>
      <c r="D72" s="159"/>
      <c r="E72" s="160"/>
      <c r="F72" s="160"/>
      <c r="G72" s="161"/>
      <c r="H72" s="169"/>
    </row>
    <row r="73" spans="1:8" ht="30" x14ac:dyDescent="0.25">
      <c r="A73" s="192"/>
      <c r="B73" s="193" t="s">
        <v>89</v>
      </c>
      <c r="C73" s="172" t="s">
        <v>35</v>
      </c>
      <c r="D73" s="159" t="s">
        <v>54</v>
      </c>
      <c r="E73" s="160"/>
      <c r="F73" s="160"/>
      <c r="G73" s="161">
        <f>G74+G76+G77+G78</f>
        <v>0</v>
      </c>
      <c r="H73" s="249">
        <f>H74+H76+H77+H78</f>
        <v>1699.3329876412913</v>
      </c>
    </row>
    <row r="74" spans="1:8" ht="24" x14ac:dyDescent="0.25">
      <c r="A74" s="192"/>
      <c r="B74" s="163" t="s">
        <v>20</v>
      </c>
      <c r="C74" s="175"/>
      <c r="D74" s="159"/>
      <c r="E74" s="160"/>
      <c r="F74" s="160"/>
      <c r="G74" s="161"/>
      <c r="H74" s="243">
        <f>'[1]Приложение 9 СТС'!$S22</f>
        <v>432.92801280869952</v>
      </c>
    </row>
    <row r="75" spans="1:8" ht="24" x14ac:dyDescent="0.25">
      <c r="A75" s="192"/>
      <c r="B75" s="163" t="s">
        <v>21</v>
      </c>
      <c r="C75" s="175"/>
      <c r="D75" s="159"/>
      <c r="E75" s="160"/>
      <c r="F75" s="160"/>
      <c r="G75" s="161"/>
      <c r="H75" s="242"/>
    </row>
    <row r="76" spans="1:8" x14ac:dyDescent="0.25">
      <c r="A76" s="192"/>
      <c r="B76" s="163" t="s">
        <v>22</v>
      </c>
      <c r="C76" s="175"/>
      <c r="D76" s="159"/>
      <c r="E76" s="160"/>
      <c r="F76" s="160"/>
      <c r="G76" s="161"/>
      <c r="H76" s="243">
        <f>'[1]Приложение 9 СТС'!$S23</f>
        <v>422.48144815569816</v>
      </c>
    </row>
    <row r="77" spans="1:8" ht="24" x14ac:dyDescent="0.25">
      <c r="A77" s="192"/>
      <c r="B77" s="163" t="s">
        <v>23</v>
      </c>
      <c r="C77" s="175"/>
      <c r="D77" s="159"/>
      <c r="E77" s="160"/>
      <c r="F77" s="160"/>
      <c r="G77" s="161"/>
      <c r="H77" s="243">
        <f>'[1]Приложение 9 СТС'!$S24</f>
        <v>404.54812733420641</v>
      </c>
    </row>
    <row r="78" spans="1:8" ht="24" x14ac:dyDescent="0.25">
      <c r="A78" s="192"/>
      <c r="B78" s="163" t="s">
        <v>24</v>
      </c>
      <c r="C78" s="175"/>
      <c r="D78" s="159"/>
      <c r="E78" s="160"/>
      <c r="F78" s="160"/>
      <c r="G78" s="161"/>
      <c r="H78" s="243">
        <f>'[1]Приложение 9 СТС'!$S25</f>
        <v>439.37539934268722</v>
      </c>
    </row>
    <row r="79" spans="1:8" ht="24" x14ac:dyDescent="0.25">
      <c r="A79" s="192"/>
      <c r="B79" s="168" t="s">
        <v>25</v>
      </c>
      <c r="C79" s="175"/>
      <c r="D79" s="159"/>
      <c r="E79" s="160"/>
      <c r="F79" s="160"/>
      <c r="G79" s="161"/>
      <c r="H79" s="159"/>
    </row>
    <row r="80" spans="1:8" x14ac:dyDescent="0.25">
      <c r="A80" s="192"/>
      <c r="B80" s="170" t="s">
        <v>26</v>
      </c>
      <c r="C80" s="175"/>
      <c r="D80" s="159"/>
      <c r="E80" s="160"/>
      <c r="F80" s="160"/>
      <c r="G80" s="161"/>
      <c r="H80" s="244">
        <f>'[1]Приложение 6 (кальк)  без льгот'!$F$63</f>
        <v>5308.0462634730538</v>
      </c>
    </row>
    <row r="81" spans="1:8" x14ac:dyDescent="0.25">
      <c r="A81" s="192"/>
      <c r="B81" s="170" t="s">
        <v>27</v>
      </c>
      <c r="C81" s="175"/>
      <c r="D81" s="159"/>
      <c r="E81" s="160"/>
      <c r="F81" s="160"/>
      <c r="G81" s="161"/>
      <c r="H81" s="169"/>
    </row>
    <row r="82" spans="1:8" x14ac:dyDescent="0.25">
      <c r="A82" s="192"/>
      <c r="B82" s="170" t="s">
        <v>28</v>
      </c>
      <c r="C82" s="175"/>
      <c r="D82" s="159"/>
      <c r="E82" s="160"/>
      <c r="F82" s="160"/>
      <c r="G82" s="161"/>
      <c r="H82" s="169"/>
    </row>
    <row r="83" spans="1:8" x14ac:dyDescent="0.25">
      <c r="A83" s="192"/>
      <c r="B83" s="170" t="s">
        <v>29</v>
      </c>
      <c r="C83" s="175"/>
      <c r="D83" s="159"/>
      <c r="E83" s="160"/>
      <c r="F83" s="160"/>
      <c r="G83" s="161"/>
      <c r="H83" s="169"/>
    </row>
    <row r="84" spans="1:8" ht="36" x14ac:dyDescent="0.25">
      <c r="A84" s="192"/>
      <c r="B84" s="170" t="s">
        <v>30</v>
      </c>
      <c r="C84" s="176"/>
      <c r="D84" s="159"/>
      <c r="E84" s="160"/>
      <c r="F84" s="160"/>
      <c r="G84" s="161"/>
      <c r="H84" s="169"/>
    </row>
    <row r="85" spans="1:8" ht="30" x14ac:dyDescent="0.25">
      <c r="A85" s="192"/>
      <c r="B85" s="194" t="s">
        <v>90</v>
      </c>
      <c r="C85" s="195"/>
      <c r="D85" s="155"/>
      <c r="E85" s="155"/>
      <c r="F85" s="155"/>
      <c r="G85" s="161"/>
      <c r="H85" s="249">
        <f>H86+H88+H89+H90</f>
        <v>194.0854148946417</v>
      </c>
    </row>
    <row r="86" spans="1:8" ht="24" x14ac:dyDescent="0.25">
      <c r="A86" s="192"/>
      <c r="B86" s="163" t="s">
        <v>20</v>
      </c>
      <c r="C86" s="196" t="s">
        <v>35</v>
      </c>
      <c r="D86" s="159"/>
      <c r="E86" s="160"/>
      <c r="F86" s="160"/>
      <c r="G86" s="161"/>
      <c r="H86" s="243">
        <f>'[1]Приложение 9 СТС'!$S27</f>
        <v>51.923500484733992</v>
      </c>
    </row>
    <row r="87" spans="1:8" ht="24" x14ac:dyDescent="0.25">
      <c r="A87" s="192"/>
      <c r="B87" s="163" t="s">
        <v>21</v>
      </c>
      <c r="C87" s="164"/>
      <c r="D87" s="159"/>
      <c r="E87" s="160"/>
      <c r="F87" s="160"/>
      <c r="G87" s="161"/>
      <c r="H87" s="242"/>
    </row>
    <row r="88" spans="1:8" x14ac:dyDescent="0.25">
      <c r="A88" s="192"/>
      <c r="B88" s="163" t="s">
        <v>22</v>
      </c>
      <c r="C88" s="164"/>
      <c r="D88" s="159"/>
      <c r="E88" s="160"/>
      <c r="F88" s="160"/>
      <c r="G88" s="161"/>
      <c r="H88" s="243">
        <f>'[1]Приложение 9 СТС'!$S28</f>
        <v>49.67214938576204</v>
      </c>
    </row>
    <row r="89" spans="1:8" ht="24" x14ac:dyDescent="0.25">
      <c r="A89" s="192"/>
      <c r="B89" s="163" t="s">
        <v>23</v>
      </c>
      <c r="C89" s="164"/>
      <c r="D89" s="159"/>
      <c r="E89" s="160"/>
      <c r="F89" s="160"/>
      <c r="G89" s="161"/>
      <c r="H89" s="243">
        <f>'[1]Приложение 9 СТС'!$S29</f>
        <v>44.55893100841763</v>
      </c>
    </row>
    <row r="90" spans="1:8" ht="24" x14ac:dyDescent="0.25">
      <c r="A90" s="192"/>
      <c r="B90" s="163" t="s">
        <v>24</v>
      </c>
      <c r="C90" s="164"/>
      <c r="D90" s="159"/>
      <c r="E90" s="160"/>
      <c r="F90" s="160"/>
      <c r="G90" s="161"/>
      <c r="H90" s="243">
        <f>'[1]Приложение 9 СТС'!$S30</f>
        <v>47.930834015728038</v>
      </c>
    </row>
    <row r="91" spans="1:8" ht="24" x14ac:dyDescent="0.25">
      <c r="A91" s="192"/>
      <c r="B91" s="168" t="s">
        <v>25</v>
      </c>
      <c r="C91" s="164"/>
      <c r="D91" s="159"/>
      <c r="E91" s="160"/>
      <c r="F91" s="160"/>
      <c r="G91" s="161"/>
      <c r="H91" s="169"/>
    </row>
    <row r="92" spans="1:8" x14ac:dyDescent="0.25">
      <c r="A92" s="192"/>
      <c r="B92" s="170" t="s">
        <v>26</v>
      </c>
      <c r="C92" s="164"/>
      <c r="D92" s="159"/>
      <c r="E92" s="160"/>
      <c r="F92" s="160"/>
      <c r="G92" s="161"/>
      <c r="H92" s="169"/>
    </row>
    <row r="93" spans="1:8" x14ac:dyDescent="0.25">
      <c r="A93" s="192"/>
      <c r="B93" s="170" t="s">
        <v>27</v>
      </c>
      <c r="C93" s="164"/>
      <c r="D93" s="159"/>
      <c r="E93" s="160"/>
      <c r="F93" s="160"/>
      <c r="G93" s="161"/>
      <c r="H93" s="169"/>
    </row>
    <row r="94" spans="1:8" x14ac:dyDescent="0.25">
      <c r="A94" s="192"/>
      <c r="B94" s="170" t="s">
        <v>28</v>
      </c>
      <c r="C94" s="164"/>
      <c r="D94" s="159"/>
      <c r="E94" s="160"/>
      <c r="F94" s="160"/>
      <c r="G94" s="161"/>
      <c r="H94" s="169"/>
    </row>
    <row r="95" spans="1:8" x14ac:dyDescent="0.25">
      <c r="A95" s="192"/>
      <c r="B95" s="170" t="s">
        <v>29</v>
      </c>
      <c r="C95" s="164"/>
      <c r="D95" s="159"/>
      <c r="E95" s="160"/>
      <c r="F95" s="160"/>
      <c r="G95" s="161"/>
      <c r="H95" s="169"/>
    </row>
    <row r="96" spans="1:8" ht="36" x14ac:dyDescent="0.25">
      <c r="A96" s="192"/>
      <c r="B96" s="170" t="s">
        <v>30</v>
      </c>
      <c r="C96" s="171"/>
      <c r="D96" s="159"/>
      <c r="E96" s="160"/>
      <c r="F96" s="160"/>
      <c r="G96" s="161"/>
      <c r="H96" s="169"/>
    </row>
    <row r="97" spans="1:8" ht="30" x14ac:dyDescent="0.25">
      <c r="A97" s="192"/>
      <c r="B97" s="193" t="s">
        <v>90</v>
      </c>
      <c r="C97" s="172" t="s">
        <v>37</v>
      </c>
      <c r="D97" s="159" t="s">
        <v>54</v>
      </c>
      <c r="E97" s="160"/>
      <c r="F97" s="160"/>
      <c r="G97" s="161"/>
      <c r="H97" s="249">
        <f>H98+H100+H101+H102</f>
        <v>240.6659144693557</v>
      </c>
    </row>
    <row r="98" spans="1:8" ht="24" x14ac:dyDescent="0.25">
      <c r="A98" s="192"/>
      <c r="B98" s="163" t="s">
        <v>20</v>
      </c>
      <c r="C98" s="175"/>
      <c r="D98" s="159"/>
      <c r="E98" s="160"/>
      <c r="F98" s="160"/>
      <c r="G98" s="161"/>
      <c r="H98" s="243">
        <f>'[1]Приложение 9 СТС'!$T27</f>
        <v>64.385140601070148</v>
      </c>
    </row>
    <row r="99" spans="1:8" ht="24" x14ac:dyDescent="0.25">
      <c r="A99" s="192"/>
      <c r="B99" s="163" t="s">
        <v>21</v>
      </c>
      <c r="C99" s="175"/>
      <c r="D99" s="159"/>
      <c r="E99" s="160"/>
      <c r="F99" s="160"/>
      <c r="G99" s="161"/>
      <c r="H99" s="242"/>
    </row>
    <row r="100" spans="1:8" x14ac:dyDescent="0.25">
      <c r="A100" s="192"/>
      <c r="B100" s="163" t="s">
        <v>22</v>
      </c>
      <c r="C100" s="175"/>
      <c r="D100" s="159"/>
      <c r="E100" s="160"/>
      <c r="F100" s="160"/>
      <c r="G100" s="161"/>
      <c r="H100" s="243">
        <f>'[1]Приложение 9 СТС'!$T28</f>
        <v>61.593465238344933</v>
      </c>
    </row>
    <row r="101" spans="1:8" ht="24" x14ac:dyDescent="0.25">
      <c r="A101" s="192"/>
      <c r="B101" s="163" t="s">
        <v>23</v>
      </c>
      <c r="C101" s="175"/>
      <c r="D101" s="159"/>
      <c r="E101" s="160"/>
      <c r="F101" s="160"/>
      <c r="G101" s="161"/>
      <c r="H101" s="243">
        <f>'[1]Приложение 9 СТС'!$T29</f>
        <v>55.253074450437865</v>
      </c>
    </row>
    <row r="102" spans="1:8" ht="24" x14ac:dyDescent="0.25">
      <c r="A102" s="192"/>
      <c r="B102" s="163" t="s">
        <v>24</v>
      </c>
      <c r="C102" s="175"/>
      <c r="D102" s="159"/>
      <c r="E102" s="160"/>
      <c r="F102" s="160"/>
      <c r="G102" s="161"/>
      <c r="H102" s="243">
        <f>'[1]Приложение 9 СТС'!$T30</f>
        <v>59.434234179502774</v>
      </c>
    </row>
    <row r="103" spans="1:8" ht="24" x14ac:dyDescent="0.25">
      <c r="A103" s="192"/>
      <c r="B103" s="168" t="s">
        <v>25</v>
      </c>
      <c r="C103" s="175"/>
      <c r="D103" s="159"/>
      <c r="E103" s="160"/>
      <c r="F103" s="160"/>
      <c r="G103" s="161"/>
      <c r="H103" s="169"/>
    </row>
    <row r="104" spans="1:8" x14ac:dyDescent="0.25">
      <c r="A104" s="192"/>
      <c r="B104" s="170" t="s">
        <v>26</v>
      </c>
      <c r="C104" s="175"/>
      <c r="D104" s="159"/>
      <c r="E104" s="160"/>
      <c r="F104" s="160"/>
      <c r="G104" s="161"/>
      <c r="H104" s="169"/>
    </row>
    <row r="105" spans="1:8" x14ac:dyDescent="0.25">
      <c r="A105" s="192"/>
      <c r="B105" s="170" t="s">
        <v>27</v>
      </c>
      <c r="C105" s="175"/>
      <c r="D105" s="159"/>
      <c r="E105" s="160"/>
      <c r="F105" s="160"/>
      <c r="G105" s="161"/>
      <c r="H105" s="169"/>
    </row>
    <row r="106" spans="1:8" x14ac:dyDescent="0.25">
      <c r="A106" s="192"/>
      <c r="B106" s="170" t="s">
        <v>28</v>
      </c>
      <c r="C106" s="175"/>
      <c r="D106" s="159"/>
      <c r="E106" s="160"/>
      <c r="F106" s="160"/>
      <c r="G106" s="161"/>
      <c r="H106" s="169"/>
    </row>
    <row r="107" spans="1:8" x14ac:dyDescent="0.25">
      <c r="A107" s="192"/>
      <c r="B107" s="170" t="s">
        <v>29</v>
      </c>
      <c r="C107" s="175"/>
      <c r="D107" s="159"/>
      <c r="E107" s="160"/>
      <c r="F107" s="160"/>
      <c r="G107" s="161"/>
      <c r="H107" s="169"/>
    </row>
    <row r="108" spans="1:8" ht="36" x14ac:dyDescent="0.25">
      <c r="A108" s="192"/>
      <c r="B108" s="170" t="s">
        <v>30</v>
      </c>
      <c r="C108" s="176"/>
      <c r="D108" s="159"/>
      <c r="E108" s="160"/>
      <c r="F108" s="160"/>
      <c r="G108" s="161"/>
      <c r="H108" s="169"/>
    </row>
    <row r="109" spans="1:8" x14ac:dyDescent="0.25">
      <c r="A109" s="192"/>
      <c r="B109" s="177" t="s">
        <v>39</v>
      </c>
      <c r="C109" s="177"/>
      <c r="D109" s="177"/>
      <c r="E109" s="177"/>
      <c r="F109" s="177"/>
      <c r="G109" s="177"/>
      <c r="H109" s="178"/>
    </row>
    <row r="110" spans="1:8" ht="75" x14ac:dyDescent="0.25">
      <c r="A110" s="192"/>
      <c r="B110" s="157" t="s">
        <v>40</v>
      </c>
      <c r="C110" s="158">
        <v>0.4</v>
      </c>
      <c r="D110" s="180" t="s">
        <v>54</v>
      </c>
      <c r="E110" s="181"/>
      <c r="F110" s="181"/>
      <c r="G110" s="181"/>
      <c r="H110" s="169"/>
    </row>
    <row r="111" spans="1:8" x14ac:dyDescent="0.25">
      <c r="A111" s="192"/>
      <c r="B111" s="157" t="s">
        <v>41</v>
      </c>
      <c r="C111" s="164"/>
      <c r="D111" s="180"/>
      <c r="E111" s="180"/>
      <c r="F111" s="180"/>
      <c r="G111" s="180"/>
      <c r="H111" s="169"/>
    </row>
    <row r="112" spans="1:8" x14ac:dyDescent="0.25">
      <c r="A112" s="192"/>
      <c r="B112" s="157" t="s">
        <v>91</v>
      </c>
      <c r="C112" s="164"/>
      <c r="D112" s="180"/>
      <c r="E112" s="180"/>
      <c r="F112" s="180"/>
      <c r="G112" s="180"/>
      <c r="H112" s="245">
        <f>'[1]Приложение 9 СТС'!$R$11</f>
        <v>96068.636115657966</v>
      </c>
    </row>
    <row r="113" spans="1:8" x14ac:dyDescent="0.25">
      <c r="A113" s="192"/>
      <c r="B113" s="157" t="s">
        <v>92</v>
      </c>
      <c r="C113" s="164"/>
      <c r="D113" s="180"/>
      <c r="E113" s="180"/>
      <c r="F113" s="180"/>
      <c r="G113" s="180"/>
      <c r="H113" s="245">
        <f>'[1]Приложение 9 СТС'!$R$16</f>
        <v>19815.82443896075</v>
      </c>
    </row>
    <row r="114" spans="1:8" x14ac:dyDescent="0.25">
      <c r="A114" s="192"/>
      <c r="B114" s="157" t="s">
        <v>93</v>
      </c>
      <c r="C114" s="164"/>
      <c r="D114" s="180"/>
      <c r="E114" s="180"/>
      <c r="F114" s="180"/>
      <c r="G114" s="180"/>
      <c r="H114" s="180"/>
    </row>
    <row r="115" spans="1:8" x14ac:dyDescent="0.25">
      <c r="A115" s="192"/>
      <c r="B115" s="157" t="s">
        <v>94</v>
      </c>
      <c r="C115" s="164"/>
      <c r="D115" s="180"/>
      <c r="E115" s="180"/>
      <c r="F115" s="180"/>
      <c r="G115" s="180"/>
      <c r="H115" s="180"/>
    </row>
    <row r="116" spans="1:8" ht="45" x14ac:dyDescent="0.25">
      <c r="A116" s="192"/>
      <c r="B116" s="157" t="s">
        <v>95</v>
      </c>
      <c r="C116" s="164"/>
      <c r="D116" s="181" t="s">
        <v>43</v>
      </c>
      <c r="E116" s="197"/>
      <c r="F116" s="181"/>
      <c r="G116" s="181"/>
      <c r="H116" s="169"/>
    </row>
    <row r="117" spans="1:8" x14ac:dyDescent="0.25">
      <c r="A117" s="192"/>
      <c r="B117" s="157" t="s">
        <v>41</v>
      </c>
      <c r="C117" s="164"/>
      <c r="D117" s="181"/>
      <c r="E117" s="180"/>
      <c r="F117" s="180"/>
      <c r="G117" s="180"/>
      <c r="H117" s="169"/>
    </row>
    <row r="118" spans="1:8" x14ac:dyDescent="0.25">
      <c r="A118" s="192"/>
      <c r="B118" s="157" t="s">
        <v>91</v>
      </c>
      <c r="C118" s="164"/>
      <c r="D118" s="181"/>
      <c r="E118" s="180"/>
      <c r="F118" s="180"/>
      <c r="G118" s="180"/>
      <c r="H118" s="246">
        <f>'[1]Приложение 9 СТС'!$R$32</f>
        <v>219453.33333333334</v>
      </c>
    </row>
    <row r="119" spans="1:8" x14ac:dyDescent="0.25">
      <c r="A119" s="192"/>
      <c r="B119" s="157" t="s">
        <v>92</v>
      </c>
      <c r="C119" s="164"/>
      <c r="D119" s="181"/>
      <c r="E119" s="180"/>
      <c r="F119" s="180"/>
      <c r="G119" s="180"/>
      <c r="H119" s="246">
        <f>'[1]Приложение 9 СТС'!$R$32</f>
        <v>219453.33333333334</v>
      </c>
    </row>
    <row r="120" spans="1:8" x14ac:dyDescent="0.25">
      <c r="A120" s="192"/>
      <c r="B120" s="157" t="s">
        <v>93</v>
      </c>
      <c r="C120" s="164"/>
      <c r="D120" s="181"/>
      <c r="E120" s="180"/>
      <c r="F120" s="180"/>
      <c r="G120" s="180"/>
      <c r="H120" s="246">
        <f>'[1]Приложение 9 СТС'!$R$32</f>
        <v>219453.33333333334</v>
      </c>
    </row>
    <row r="121" spans="1:8" x14ac:dyDescent="0.25">
      <c r="A121" s="192"/>
      <c r="B121" s="157" t="s">
        <v>96</v>
      </c>
      <c r="C121" s="164"/>
      <c r="D121" s="181"/>
      <c r="E121" s="180"/>
      <c r="F121" s="180"/>
      <c r="G121" s="180"/>
      <c r="H121" s="246">
        <f>'[1]Приложение 9 СТС'!$R$32</f>
        <v>219453.33333333334</v>
      </c>
    </row>
    <row r="122" spans="1:8" x14ac:dyDescent="0.25">
      <c r="A122" s="192"/>
      <c r="B122" s="157" t="s">
        <v>97</v>
      </c>
      <c r="C122" s="164"/>
      <c r="D122" s="181"/>
      <c r="E122" s="180"/>
      <c r="F122" s="180"/>
      <c r="G122" s="198"/>
      <c r="H122" s="246">
        <f>'[1]Приложение 9 СТС'!$R$32</f>
        <v>219453.33333333334</v>
      </c>
    </row>
    <row r="123" spans="1:8" ht="45" x14ac:dyDescent="0.25">
      <c r="A123" s="192"/>
      <c r="B123" s="157" t="s">
        <v>98</v>
      </c>
      <c r="C123" s="164"/>
      <c r="D123" s="181" t="s">
        <v>43</v>
      </c>
      <c r="E123" s="181"/>
      <c r="F123" s="181"/>
      <c r="G123" s="181"/>
      <c r="H123" s="169"/>
    </row>
    <row r="124" spans="1:8" x14ac:dyDescent="0.25">
      <c r="A124" s="192"/>
      <c r="B124" s="157" t="s">
        <v>41</v>
      </c>
      <c r="C124" s="164"/>
      <c r="D124" s="181"/>
      <c r="E124" s="180"/>
      <c r="F124" s="180"/>
      <c r="G124" s="180"/>
      <c r="H124" s="169"/>
    </row>
    <row r="125" spans="1:8" x14ac:dyDescent="0.25">
      <c r="A125" s="192"/>
      <c r="B125" s="157" t="s">
        <v>99</v>
      </c>
      <c r="C125" s="164"/>
      <c r="D125" s="181"/>
      <c r="E125" s="180"/>
      <c r="F125" s="180"/>
      <c r="G125" s="199"/>
      <c r="H125" s="169"/>
    </row>
    <row r="126" spans="1:8" ht="30" x14ac:dyDescent="0.25">
      <c r="A126" s="192"/>
      <c r="B126" s="154" t="s">
        <v>80</v>
      </c>
      <c r="C126" s="164"/>
      <c r="D126" s="158" t="s">
        <v>18</v>
      </c>
      <c r="E126" s="160"/>
      <c r="F126" s="160"/>
      <c r="G126" s="200"/>
      <c r="H126" s="169"/>
    </row>
    <row r="127" spans="1:8" x14ac:dyDescent="0.25">
      <c r="A127" s="192"/>
      <c r="B127" s="154" t="s">
        <v>41</v>
      </c>
      <c r="C127" s="164"/>
      <c r="D127" s="164"/>
      <c r="E127" s="160"/>
      <c r="F127" s="160"/>
      <c r="G127" s="200"/>
      <c r="H127" s="169"/>
    </row>
    <row r="128" spans="1:8" x14ac:dyDescent="0.25">
      <c r="A128" s="192"/>
      <c r="B128" s="154" t="s">
        <v>91</v>
      </c>
      <c r="C128" s="164"/>
      <c r="D128" s="164"/>
      <c r="E128" s="160"/>
      <c r="F128" s="160"/>
      <c r="G128" s="201"/>
      <c r="H128" s="246">
        <f>'[1]Приложение 9 СТС'!$R$81</f>
        <v>11140.0444444444</v>
      </c>
    </row>
    <row r="129" spans="1:8" x14ac:dyDescent="0.25">
      <c r="A129" s="192"/>
      <c r="B129" s="154" t="s">
        <v>92</v>
      </c>
      <c r="C129" s="164"/>
      <c r="D129" s="164"/>
      <c r="E129" s="160"/>
      <c r="F129" s="160"/>
      <c r="G129" s="201"/>
      <c r="H129" s="246">
        <f>'[1]Приложение 9 СТС'!$R$84</f>
        <v>3429.8</v>
      </c>
    </row>
    <row r="130" spans="1:8" x14ac:dyDescent="0.25">
      <c r="A130" s="192"/>
      <c r="B130" s="154" t="s">
        <v>93</v>
      </c>
      <c r="C130" s="171"/>
      <c r="D130" s="171"/>
      <c r="E130" s="160"/>
      <c r="F130" s="160"/>
      <c r="G130" s="201"/>
      <c r="H130" s="246">
        <f>'[1]Приложение 9 СТС'!$R$85</f>
        <v>2387.1523809523801</v>
      </c>
    </row>
    <row r="131" spans="1:8" ht="75" x14ac:dyDescent="0.25">
      <c r="A131" s="192"/>
      <c r="B131" s="157" t="s">
        <v>40</v>
      </c>
      <c r="C131" s="202" t="s">
        <v>35</v>
      </c>
      <c r="D131" s="180" t="s">
        <v>54</v>
      </c>
      <c r="E131" s="181"/>
      <c r="F131" s="181"/>
      <c r="G131" s="181"/>
      <c r="H131" s="169"/>
    </row>
    <row r="132" spans="1:8" x14ac:dyDescent="0.25">
      <c r="A132" s="192"/>
      <c r="B132" s="157" t="s">
        <v>41</v>
      </c>
      <c r="C132" s="202"/>
      <c r="D132" s="180"/>
      <c r="E132" s="180"/>
      <c r="F132" s="180"/>
      <c r="H132" s="169"/>
    </row>
    <row r="133" spans="1:8" x14ac:dyDescent="0.25">
      <c r="A133" s="192"/>
      <c r="B133" s="157" t="s">
        <v>91</v>
      </c>
      <c r="C133" s="202"/>
      <c r="D133" s="180"/>
      <c r="E133" s="180"/>
      <c r="F133" s="180"/>
      <c r="G133" s="203"/>
      <c r="H133" s="245">
        <f>H112</f>
        <v>96068.636115657966</v>
      </c>
    </row>
    <row r="134" spans="1:8" x14ac:dyDescent="0.25">
      <c r="A134" s="192"/>
      <c r="B134" s="157" t="s">
        <v>92</v>
      </c>
      <c r="C134" s="202"/>
      <c r="D134" s="180"/>
      <c r="E134" s="180"/>
      <c r="F134" s="180"/>
      <c r="G134" s="203"/>
      <c r="H134" s="245">
        <f>'[1]Приложение 9 СТС'!$S$16</f>
        <v>17029.56806989812</v>
      </c>
    </row>
    <row r="135" spans="1:8" x14ac:dyDescent="0.25">
      <c r="A135" s="192"/>
      <c r="B135" s="157" t="s">
        <v>93</v>
      </c>
      <c r="C135" s="202"/>
      <c r="D135" s="180"/>
      <c r="E135" s="180"/>
      <c r="F135" s="180"/>
      <c r="G135" s="203"/>
      <c r="H135" s="245">
        <f>'[1]Приложение 9 СТС'!$S$21</f>
        <v>1699.3329876412913</v>
      </c>
    </row>
    <row r="136" spans="1:8" x14ac:dyDescent="0.25">
      <c r="A136" s="192"/>
      <c r="B136" s="157" t="s">
        <v>94</v>
      </c>
      <c r="C136" s="202"/>
      <c r="D136" s="180"/>
      <c r="E136" s="180"/>
      <c r="F136" s="180"/>
      <c r="G136" s="203"/>
      <c r="H136" s="245">
        <f>'[1]Приложение 9 СТС'!$S$26</f>
        <v>194.0854148946417</v>
      </c>
    </row>
    <row r="137" spans="1:8" ht="45" x14ac:dyDescent="0.25">
      <c r="A137" s="192"/>
      <c r="B137" s="157" t="s">
        <v>95</v>
      </c>
      <c r="C137" s="202"/>
      <c r="D137" s="181" t="s">
        <v>43</v>
      </c>
      <c r="E137" s="204"/>
      <c r="F137" s="205"/>
      <c r="G137" s="205"/>
      <c r="H137" s="246">
        <f>'[1]Приложение 9 СТС'!$S$32</f>
        <v>245840</v>
      </c>
    </row>
    <row r="138" spans="1:8" x14ac:dyDescent="0.25">
      <c r="A138" s="192"/>
      <c r="B138" s="157" t="s">
        <v>41</v>
      </c>
      <c r="C138" s="202"/>
      <c r="D138" s="181"/>
      <c r="E138" s="180"/>
      <c r="F138" s="180"/>
      <c r="G138" s="198"/>
      <c r="H138" s="246">
        <f>'[1]Приложение 9 СТС'!$S$32</f>
        <v>245840</v>
      </c>
    </row>
    <row r="139" spans="1:8" x14ac:dyDescent="0.25">
      <c r="A139" s="192"/>
      <c r="B139" s="157" t="s">
        <v>91</v>
      </c>
      <c r="C139" s="202"/>
      <c r="D139" s="181"/>
      <c r="E139" s="180"/>
      <c r="F139" s="180"/>
      <c r="G139" s="198"/>
      <c r="H139" s="246">
        <f>'[1]Приложение 9 СТС'!$S$32</f>
        <v>245840</v>
      </c>
    </row>
    <row r="140" spans="1:8" x14ac:dyDescent="0.25">
      <c r="A140" s="192"/>
      <c r="B140" s="157" t="s">
        <v>92</v>
      </c>
      <c r="C140" s="202"/>
      <c r="D140" s="181"/>
      <c r="E140" s="180"/>
      <c r="F140" s="180"/>
      <c r="G140" s="198"/>
      <c r="H140" s="246">
        <f>'[1]Приложение 9 СТС'!$S$32</f>
        <v>245840</v>
      </c>
    </row>
    <row r="141" spans="1:8" x14ac:dyDescent="0.25">
      <c r="A141" s="192"/>
      <c r="B141" s="157" t="s">
        <v>93</v>
      </c>
      <c r="C141" s="202"/>
      <c r="D141" s="181"/>
      <c r="E141" s="180"/>
      <c r="F141" s="180"/>
      <c r="G141" s="198"/>
      <c r="H141" s="246">
        <f>'[1]Приложение 9 СТС'!$S$32</f>
        <v>245840</v>
      </c>
    </row>
    <row r="142" spans="1:8" x14ac:dyDescent="0.25">
      <c r="A142" s="192"/>
      <c r="B142" s="157" t="s">
        <v>96</v>
      </c>
      <c r="C142" s="202"/>
      <c r="D142" s="181"/>
      <c r="E142" s="180"/>
      <c r="F142" s="180"/>
      <c r="G142" s="198"/>
      <c r="H142" s="246">
        <f>'[1]Приложение 9 СТС'!$S$32</f>
        <v>245840</v>
      </c>
    </row>
    <row r="143" spans="1:8" x14ac:dyDescent="0.25">
      <c r="A143" s="192"/>
      <c r="B143" s="157" t="s">
        <v>97</v>
      </c>
      <c r="C143" s="202"/>
      <c r="D143" s="181"/>
      <c r="E143" s="180"/>
      <c r="F143" s="180"/>
      <c r="G143" s="198"/>
      <c r="H143" s="246">
        <f>'[1]Приложение 9 СТС'!$S$32</f>
        <v>245840</v>
      </c>
    </row>
    <row r="144" spans="1:8" ht="45" x14ac:dyDescent="0.25">
      <c r="A144" s="192"/>
      <c r="B144" s="157" t="s">
        <v>98</v>
      </c>
      <c r="C144" s="202"/>
      <c r="D144" s="181" t="s">
        <v>43</v>
      </c>
      <c r="E144" s="181"/>
      <c r="F144" s="181"/>
      <c r="G144" s="181"/>
      <c r="H144" s="153"/>
    </row>
    <row r="145" spans="1:8" x14ac:dyDescent="0.25">
      <c r="A145" s="192"/>
      <c r="B145" s="157" t="s">
        <v>41</v>
      </c>
      <c r="C145" s="202"/>
      <c r="D145" s="181"/>
      <c r="E145" s="180"/>
      <c r="F145" s="180"/>
      <c r="G145" s="180"/>
      <c r="H145" s="153"/>
    </row>
    <row r="146" spans="1:8" x14ac:dyDescent="0.25">
      <c r="A146" s="192"/>
      <c r="B146" s="157" t="s">
        <v>99</v>
      </c>
      <c r="C146" s="202"/>
      <c r="D146" s="181"/>
      <c r="E146" s="180"/>
      <c r="F146" s="180"/>
      <c r="G146" s="180"/>
      <c r="H146" s="153"/>
    </row>
    <row r="147" spans="1:8" ht="30" x14ac:dyDescent="0.25">
      <c r="A147" s="192"/>
      <c r="B147" s="154" t="s">
        <v>80</v>
      </c>
      <c r="C147" s="202"/>
      <c r="D147" s="181" t="s">
        <v>18</v>
      </c>
      <c r="E147" s="160"/>
      <c r="F147" s="160"/>
      <c r="G147" s="160"/>
      <c r="H147" s="153"/>
    </row>
    <row r="148" spans="1:8" x14ac:dyDescent="0.25">
      <c r="A148" s="192"/>
      <c r="B148" s="154" t="s">
        <v>41</v>
      </c>
      <c r="C148" s="202"/>
      <c r="D148" s="181"/>
      <c r="E148" s="160"/>
      <c r="F148" s="160"/>
      <c r="G148" s="160"/>
      <c r="H148" s="153"/>
    </row>
    <row r="149" spans="1:8" x14ac:dyDescent="0.25">
      <c r="A149" s="192"/>
      <c r="B149" s="154" t="s">
        <v>91</v>
      </c>
      <c r="C149" s="202"/>
      <c r="D149" s="181"/>
      <c r="E149" s="160"/>
      <c r="F149" s="160"/>
      <c r="G149" s="201"/>
      <c r="H149" s="246">
        <f>'[1]Приложение 9 СТС'!$R$81</f>
        <v>11140.0444444444</v>
      </c>
    </row>
    <row r="150" spans="1:8" x14ac:dyDescent="0.25">
      <c r="A150" s="192"/>
      <c r="B150" s="154" t="s">
        <v>92</v>
      </c>
      <c r="C150" s="202"/>
      <c r="D150" s="181"/>
      <c r="E150" s="160"/>
      <c r="F150" s="160"/>
      <c r="G150" s="201"/>
      <c r="H150" s="246">
        <f>'[1]Приложение 9 СТС'!$R$84</f>
        <v>3429.8</v>
      </c>
    </row>
    <row r="151" spans="1:8" x14ac:dyDescent="0.25">
      <c r="A151" s="192"/>
      <c r="B151" s="154" t="s">
        <v>93</v>
      </c>
      <c r="C151" s="202"/>
      <c r="D151" s="181"/>
      <c r="E151" s="160"/>
      <c r="F151" s="160"/>
      <c r="G151" s="201"/>
      <c r="H151" s="246">
        <f>'[1]Приложение 9 СТС'!$R$85</f>
        <v>2387.1523809523801</v>
      </c>
    </row>
    <row r="152" spans="1:8" ht="75" x14ac:dyDescent="0.25">
      <c r="A152" s="192"/>
      <c r="B152" s="157" t="s">
        <v>40</v>
      </c>
      <c r="C152" s="202" t="s">
        <v>37</v>
      </c>
      <c r="D152" s="179"/>
      <c r="E152" s="206"/>
      <c r="F152" s="206"/>
      <c r="G152" s="206"/>
      <c r="H152" s="207"/>
    </row>
    <row r="153" spans="1:8" x14ac:dyDescent="0.25">
      <c r="A153" s="192"/>
      <c r="B153" s="157" t="s">
        <v>41</v>
      </c>
      <c r="C153" s="202"/>
      <c r="D153" s="179"/>
      <c r="E153" s="206"/>
      <c r="F153" s="206"/>
      <c r="G153" s="206"/>
      <c r="H153" s="207"/>
    </row>
    <row r="154" spans="1:8" x14ac:dyDescent="0.25">
      <c r="A154" s="192"/>
      <c r="B154" s="157" t="s">
        <v>91</v>
      </c>
      <c r="C154" s="202"/>
      <c r="D154" s="179"/>
      <c r="E154" s="206"/>
      <c r="F154" s="206"/>
      <c r="G154" s="206"/>
      <c r="H154" s="207"/>
    </row>
    <row r="155" spans="1:8" x14ac:dyDescent="0.25">
      <c r="A155" s="192"/>
      <c r="B155" s="157" t="s">
        <v>92</v>
      </c>
      <c r="C155" s="202"/>
      <c r="D155" s="179"/>
      <c r="E155" s="206"/>
      <c r="F155" s="206"/>
      <c r="G155" s="206"/>
      <c r="H155" s="207"/>
    </row>
    <row r="156" spans="1:8" x14ac:dyDescent="0.25">
      <c r="A156" s="192"/>
      <c r="B156" s="157" t="s">
        <v>93</v>
      </c>
      <c r="C156" s="202"/>
      <c r="D156" s="179"/>
      <c r="E156" s="206"/>
      <c r="F156" s="206"/>
      <c r="G156" s="206"/>
      <c r="H156" s="207"/>
    </row>
    <row r="157" spans="1:8" x14ac:dyDescent="0.25">
      <c r="A157" s="192"/>
      <c r="B157" s="157" t="s">
        <v>94</v>
      </c>
      <c r="C157" s="202"/>
      <c r="D157" s="179"/>
      <c r="E157" s="206"/>
      <c r="F157" s="206"/>
      <c r="G157" s="208"/>
      <c r="H157" s="247">
        <f>'[1]Приложение 9 СТС'!$T$26</f>
        <v>240.6659144693557</v>
      </c>
    </row>
    <row r="158" spans="1:8" ht="45" x14ac:dyDescent="0.25">
      <c r="A158" s="192"/>
      <c r="B158" s="157" t="s">
        <v>95</v>
      </c>
      <c r="C158" s="202"/>
      <c r="D158" s="179"/>
      <c r="E158" s="206"/>
      <c r="F158" s="206"/>
      <c r="G158" s="209"/>
      <c r="H158" s="207"/>
    </row>
    <row r="159" spans="1:8" x14ac:dyDescent="0.25">
      <c r="A159" s="192"/>
      <c r="B159" s="157" t="s">
        <v>41</v>
      </c>
      <c r="C159" s="202"/>
      <c r="D159" s="179"/>
      <c r="E159" s="206"/>
      <c r="F159" s="206"/>
      <c r="G159" s="209"/>
      <c r="H159" s="207"/>
    </row>
    <row r="160" spans="1:8" x14ac:dyDescent="0.25">
      <c r="A160" s="192"/>
      <c r="B160" s="157" t="s">
        <v>91</v>
      </c>
      <c r="C160" s="202"/>
      <c r="D160" s="179"/>
      <c r="E160" s="206"/>
      <c r="F160" s="206"/>
      <c r="G160" s="209"/>
      <c r="H160" s="207"/>
    </row>
    <row r="161" spans="1:8" x14ac:dyDescent="0.25">
      <c r="A161" s="192"/>
      <c r="B161" s="157" t="s">
        <v>92</v>
      </c>
      <c r="C161" s="202"/>
      <c r="D161" s="179"/>
      <c r="E161" s="206"/>
      <c r="F161" s="206"/>
      <c r="G161" s="210"/>
      <c r="H161" s="248">
        <f>'[1]Приложение 9 СТС'!$T$41</f>
        <v>473792</v>
      </c>
    </row>
    <row r="162" spans="1:8" x14ac:dyDescent="0.25">
      <c r="A162" s="192"/>
      <c r="B162" s="157" t="s">
        <v>93</v>
      </c>
      <c r="C162" s="202"/>
      <c r="D162" s="179"/>
      <c r="E162" s="206"/>
      <c r="F162" s="206"/>
      <c r="G162" s="210"/>
      <c r="H162" s="248">
        <f>'[1]Приложение 9 СТС'!$T$41</f>
        <v>473792</v>
      </c>
    </row>
    <row r="163" spans="1:8" x14ac:dyDescent="0.25">
      <c r="A163" s="192"/>
      <c r="B163" s="157" t="s">
        <v>96</v>
      </c>
      <c r="C163" s="202"/>
      <c r="D163" s="179"/>
      <c r="E163" s="206"/>
      <c r="F163" s="206"/>
      <c r="G163" s="210"/>
      <c r="H163" s="248">
        <f>'[1]Приложение 9 СТС'!$T$41</f>
        <v>473792</v>
      </c>
    </row>
    <row r="164" spans="1:8" x14ac:dyDescent="0.25">
      <c r="A164" s="192"/>
      <c r="B164" s="157" t="s">
        <v>97</v>
      </c>
      <c r="C164" s="202"/>
      <c r="D164" s="179"/>
      <c r="E164" s="206"/>
      <c r="F164" s="206"/>
      <c r="G164" s="210"/>
      <c r="H164" s="248">
        <f>'[1]Приложение 9 СТС'!$T$41</f>
        <v>473792</v>
      </c>
    </row>
    <row r="165" spans="1:8" ht="45" x14ac:dyDescent="0.25">
      <c r="A165" s="192"/>
      <c r="B165" s="157" t="s">
        <v>98</v>
      </c>
      <c r="C165" s="202"/>
      <c r="D165" s="179"/>
      <c r="E165" s="206"/>
      <c r="F165" s="206"/>
      <c r="G165" s="206"/>
      <c r="H165" s="207"/>
    </row>
    <row r="166" spans="1:8" x14ac:dyDescent="0.25">
      <c r="A166" s="192"/>
      <c r="B166" s="157" t="s">
        <v>41</v>
      </c>
      <c r="C166" s="202"/>
      <c r="D166" s="179"/>
      <c r="E166" s="206"/>
      <c r="F166" s="206"/>
      <c r="G166" s="206"/>
      <c r="H166" s="207"/>
    </row>
    <row r="167" spans="1:8" x14ac:dyDescent="0.25">
      <c r="A167" s="192"/>
      <c r="B167" s="157" t="s">
        <v>99</v>
      </c>
      <c r="C167" s="202"/>
      <c r="D167" s="179"/>
      <c r="E167" s="206"/>
      <c r="F167" s="206"/>
      <c r="G167" s="206"/>
      <c r="H167" s="207"/>
    </row>
    <row r="168" spans="1:8" ht="30" x14ac:dyDescent="0.25">
      <c r="A168" s="192"/>
      <c r="B168" s="154" t="s">
        <v>80</v>
      </c>
      <c r="C168" s="202"/>
      <c r="D168" s="179"/>
      <c r="E168" s="206"/>
      <c r="F168" s="206"/>
      <c r="G168" s="206"/>
      <c r="H168" s="207"/>
    </row>
    <row r="169" spans="1:8" x14ac:dyDescent="0.25">
      <c r="A169" s="192"/>
      <c r="B169" s="154" t="s">
        <v>41</v>
      </c>
      <c r="C169" s="202"/>
      <c r="D169" s="179"/>
      <c r="E169" s="206"/>
      <c r="F169" s="206"/>
      <c r="G169" s="206"/>
      <c r="H169" s="207"/>
    </row>
    <row r="170" spans="1:8" x14ac:dyDescent="0.25">
      <c r="A170" s="192"/>
      <c r="B170" s="154" t="s">
        <v>100</v>
      </c>
      <c r="C170" s="202"/>
      <c r="D170" s="179"/>
      <c r="E170" s="206"/>
      <c r="F170" s="206"/>
      <c r="G170" s="206"/>
      <c r="H170" s="207"/>
    </row>
    <row r="171" spans="1:8" ht="75" x14ac:dyDescent="0.25">
      <c r="A171" s="192"/>
      <c r="B171" s="157" t="s">
        <v>40</v>
      </c>
      <c r="C171" s="202" t="s">
        <v>38</v>
      </c>
      <c r="D171" s="180" t="s">
        <v>54</v>
      </c>
      <c r="E171" s="181"/>
      <c r="F171" s="181"/>
      <c r="G171" s="181"/>
      <c r="H171" s="169"/>
    </row>
    <row r="172" spans="1:8" x14ac:dyDescent="0.25">
      <c r="A172" s="192"/>
      <c r="B172" s="157" t="s">
        <v>41</v>
      </c>
      <c r="C172" s="202"/>
      <c r="D172" s="180"/>
      <c r="E172" s="199"/>
      <c r="F172" s="199"/>
      <c r="G172" s="211"/>
      <c r="H172" s="169"/>
    </row>
    <row r="173" spans="1:8" x14ac:dyDescent="0.25">
      <c r="A173" s="192"/>
      <c r="B173" s="157" t="s">
        <v>91</v>
      </c>
      <c r="C173" s="202"/>
      <c r="D173" s="180"/>
      <c r="E173" s="199"/>
      <c r="F173" s="199"/>
      <c r="G173" s="203"/>
      <c r="H173" s="212"/>
    </row>
    <row r="174" spans="1:8" x14ac:dyDescent="0.25">
      <c r="A174" s="192"/>
      <c r="B174" s="157" t="s">
        <v>92</v>
      </c>
      <c r="C174" s="202"/>
      <c r="D174" s="180"/>
      <c r="E174" s="199"/>
      <c r="F174" s="199"/>
      <c r="G174" s="203"/>
      <c r="H174" s="169"/>
    </row>
    <row r="175" spans="1:8" x14ac:dyDescent="0.25">
      <c r="A175" s="192"/>
      <c r="B175" s="157" t="s">
        <v>93</v>
      </c>
      <c r="C175" s="202"/>
      <c r="D175" s="180"/>
      <c r="E175" s="199"/>
      <c r="F175" s="199"/>
      <c r="G175" s="203"/>
      <c r="H175" s="169"/>
    </row>
    <row r="176" spans="1:8" x14ac:dyDescent="0.25">
      <c r="A176" s="192"/>
      <c r="B176" s="157" t="s">
        <v>94</v>
      </c>
      <c r="C176" s="202"/>
      <c r="D176" s="180"/>
      <c r="E176" s="199"/>
      <c r="F176" s="199"/>
      <c r="G176" s="203"/>
      <c r="H176" s="169"/>
    </row>
    <row r="177" spans="1:8" ht="45" x14ac:dyDescent="0.25">
      <c r="A177" s="192"/>
      <c r="B177" s="157" t="s">
        <v>95</v>
      </c>
      <c r="C177" s="202"/>
      <c r="D177" s="181" t="s">
        <v>43</v>
      </c>
      <c r="E177" s="204"/>
      <c r="F177" s="205"/>
      <c r="G177" s="205"/>
      <c r="H177" s="213"/>
    </row>
    <row r="178" spans="1:8" x14ac:dyDescent="0.25">
      <c r="A178" s="192"/>
      <c r="B178" s="157" t="s">
        <v>41</v>
      </c>
      <c r="C178" s="202"/>
      <c r="D178" s="181"/>
      <c r="E178" s="199"/>
      <c r="F178" s="199"/>
      <c r="G178" s="198"/>
      <c r="H178" s="153"/>
    </row>
    <row r="179" spans="1:8" x14ac:dyDescent="0.25">
      <c r="A179" s="192"/>
      <c r="B179" s="157" t="s">
        <v>91</v>
      </c>
      <c r="C179" s="202"/>
      <c r="D179" s="181"/>
      <c r="E179" s="199"/>
      <c r="F179" s="199"/>
      <c r="G179" s="198"/>
      <c r="H179" s="153"/>
    </row>
    <row r="180" spans="1:8" x14ac:dyDescent="0.25">
      <c r="A180" s="192"/>
      <c r="B180" s="157" t="s">
        <v>92</v>
      </c>
      <c r="C180" s="202"/>
      <c r="D180" s="181"/>
      <c r="E180" s="199"/>
      <c r="F180" s="199"/>
      <c r="G180" s="198"/>
      <c r="H180" s="153"/>
    </row>
    <row r="181" spans="1:8" x14ac:dyDescent="0.25">
      <c r="A181" s="192"/>
      <c r="B181" s="157" t="s">
        <v>93</v>
      </c>
      <c r="C181" s="202"/>
      <c r="D181" s="181"/>
      <c r="E181" s="199"/>
      <c r="F181" s="199"/>
      <c r="G181" s="198"/>
      <c r="H181" s="153"/>
    </row>
    <row r="182" spans="1:8" x14ac:dyDescent="0.25">
      <c r="A182" s="192"/>
      <c r="B182" s="157" t="s">
        <v>96</v>
      </c>
      <c r="C182" s="202"/>
      <c r="D182" s="181"/>
      <c r="E182" s="199"/>
      <c r="F182" s="199"/>
      <c r="G182" s="198"/>
      <c r="H182" s="246">
        <f>'[1]Приложение 9 СТС'!$U$57</f>
        <v>965080</v>
      </c>
    </row>
    <row r="183" spans="1:8" x14ac:dyDescent="0.25">
      <c r="A183" s="192"/>
      <c r="B183" s="157" t="s">
        <v>97</v>
      </c>
      <c r="C183" s="202"/>
      <c r="D183" s="181"/>
      <c r="E183" s="199"/>
      <c r="F183" s="199"/>
      <c r="G183" s="198"/>
      <c r="H183" s="246">
        <f>'[1]Приложение 9 СТС'!$U$57</f>
        <v>965080</v>
      </c>
    </row>
    <row r="184" spans="1:8" ht="45" x14ac:dyDescent="0.25">
      <c r="A184" s="192"/>
      <c r="B184" s="157" t="s">
        <v>98</v>
      </c>
      <c r="C184" s="202"/>
      <c r="D184" s="181" t="s">
        <v>43</v>
      </c>
      <c r="E184" s="181"/>
      <c r="F184" s="181"/>
      <c r="G184" s="181"/>
      <c r="H184" s="153"/>
    </row>
    <row r="185" spans="1:8" x14ac:dyDescent="0.25">
      <c r="A185" s="192"/>
      <c r="B185" s="157" t="s">
        <v>41</v>
      </c>
      <c r="C185" s="202"/>
      <c r="D185" s="181"/>
      <c r="E185" s="180"/>
      <c r="F185" s="180"/>
      <c r="G185" s="180"/>
      <c r="H185" s="153"/>
    </row>
    <row r="186" spans="1:8" x14ac:dyDescent="0.25">
      <c r="A186" s="192"/>
      <c r="B186" s="157" t="s">
        <v>99</v>
      </c>
      <c r="C186" s="202"/>
      <c r="D186" s="181"/>
      <c r="E186" s="180"/>
      <c r="F186" s="180"/>
      <c r="G186" s="180"/>
      <c r="H186" s="153"/>
    </row>
    <row r="187" spans="1:8" ht="30" x14ac:dyDescent="0.25">
      <c r="A187" s="192"/>
      <c r="B187" s="154" t="s">
        <v>80</v>
      </c>
      <c r="C187" s="202"/>
      <c r="D187" s="181" t="s">
        <v>18</v>
      </c>
      <c r="E187" s="160"/>
      <c r="F187" s="160"/>
      <c r="G187" s="160"/>
      <c r="H187" s="153"/>
    </row>
    <row r="188" spans="1:8" x14ac:dyDescent="0.25">
      <c r="A188" s="192"/>
      <c r="B188" s="154" t="s">
        <v>41</v>
      </c>
      <c r="C188" s="202"/>
      <c r="D188" s="181"/>
      <c r="E188" s="160"/>
      <c r="F188" s="160"/>
      <c r="G188" s="160"/>
      <c r="H188" s="153"/>
    </row>
    <row r="189" spans="1:8" ht="15.75" x14ac:dyDescent="0.25">
      <c r="A189" s="189"/>
      <c r="B189" s="214"/>
      <c r="C189" s="215"/>
      <c r="D189" s="16"/>
      <c r="E189" s="16"/>
      <c r="F189" s="16"/>
      <c r="G189" s="16"/>
      <c r="H189" s="16"/>
    </row>
    <row r="190" spans="1:8" ht="15.75" x14ac:dyDescent="0.25">
      <c r="A190" s="189" t="s">
        <v>51</v>
      </c>
      <c r="B190" s="190"/>
      <c r="C190" s="189"/>
      <c r="D190" s="189"/>
      <c r="E190" s="189"/>
      <c r="F190" s="189"/>
      <c r="G190" s="189"/>
      <c r="H190" s="189"/>
    </row>
    <row r="191" spans="1:8" ht="15.75" x14ac:dyDescent="0.25">
      <c r="B191" s="190"/>
      <c r="C191" s="189"/>
      <c r="D191" s="189"/>
      <c r="E191" s="189"/>
      <c r="F191" s="189"/>
      <c r="G191" s="189"/>
      <c r="H191" s="189"/>
    </row>
    <row r="192" spans="1:8" x14ac:dyDescent="0.25">
      <c r="B192" s="3"/>
    </row>
    <row r="193" spans="2:2" x14ac:dyDescent="0.25">
      <c r="B193" s="3"/>
    </row>
  </sheetData>
  <mergeCells count="39">
    <mergeCell ref="C152:C170"/>
    <mergeCell ref="C171:C188"/>
    <mergeCell ref="E171:G171"/>
    <mergeCell ref="D177:D183"/>
    <mergeCell ref="E177:G177"/>
    <mergeCell ref="D184:D186"/>
    <mergeCell ref="E184:G184"/>
    <mergeCell ref="D187:D188"/>
    <mergeCell ref="C131:C151"/>
    <mergeCell ref="E131:G131"/>
    <mergeCell ref="D137:D143"/>
    <mergeCell ref="E137:G137"/>
    <mergeCell ref="D144:D146"/>
    <mergeCell ref="E144:G144"/>
    <mergeCell ref="D147:D151"/>
    <mergeCell ref="B109:H109"/>
    <mergeCell ref="C110:C130"/>
    <mergeCell ref="E110:G110"/>
    <mergeCell ref="D116:D122"/>
    <mergeCell ref="E116:G116"/>
    <mergeCell ref="D123:D125"/>
    <mergeCell ref="E123:G123"/>
    <mergeCell ref="D126:D130"/>
    <mergeCell ref="A7:H7"/>
    <mergeCell ref="A9:A188"/>
    <mergeCell ref="C13:C24"/>
    <mergeCell ref="C25:C36"/>
    <mergeCell ref="C37:C48"/>
    <mergeCell ref="C49:C60"/>
    <mergeCell ref="C61:C72"/>
    <mergeCell ref="C73:C84"/>
    <mergeCell ref="C86:C96"/>
    <mergeCell ref="C97:C108"/>
    <mergeCell ref="G3:H3"/>
    <mergeCell ref="A4:A5"/>
    <mergeCell ref="B4:C4"/>
    <mergeCell ref="D4:D5"/>
    <mergeCell ref="E4:G4"/>
    <mergeCell ref="H4:H5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178"/>
  <sheetViews>
    <sheetView view="pageBreakPreview" zoomScale="75" zoomScaleNormal="100" zoomScaleSheetLayoutView="75" workbookViewId="0">
      <pane ySplit="5" topLeftCell="A6" activePane="bottomLeft" state="frozen"/>
      <selection activeCell="B1" sqref="B1"/>
      <selection pane="bottomLeft" activeCell="B3" sqref="B3"/>
    </sheetView>
  </sheetViews>
  <sheetFormatPr defaultRowHeight="15" x14ac:dyDescent="0.25"/>
  <cols>
    <col min="1" max="1" width="21.5703125" style="3" customWidth="1"/>
    <col min="2" max="2" width="60" style="2" customWidth="1"/>
    <col min="3" max="3" width="24.5703125" style="3" customWidth="1"/>
    <col min="4" max="6" width="9.28515625" style="3" bestFit="1" customWidth="1"/>
    <col min="7" max="7" width="12" style="3" bestFit="1" customWidth="1"/>
    <col min="8" max="8" width="18.28515625" style="3" customWidth="1"/>
    <col min="9" max="10" width="11" style="3" bestFit="1" customWidth="1"/>
    <col min="11" max="16384" width="9.140625" style="3"/>
  </cols>
  <sheetData>
    <row r="1" spans="1:8" ht="18.75" x14ac:dyDescent="0.3">
      <c r="A1" s="1" t="s">
        <v>52</v>
      </c>
    </row>
    <row r="2" spans="1:8" ht="20.25" customHeight="1" x14ac:dyDescent="0.3">
      <c r="C2" s="4"/>
      <c r="D2" s="4"/>
      <c r="E2" s="4"/>
      <c r="F2" s="4"/>
      <c r="G2" s="4"/>
      <c r="H2" s="3" t="s">
        <v>1</v>
      </c>
    </row>
    <row r="3" spans="1:8" ht="19.5" thickBot="1" x14ac:dyDescent="0.3">
      <c r="B3" s="5" t="s">
        <v>101</v>
      </c>
      <c r="C3" s="6"/>
      <c r="D3" s="6"/>
      <c r="E3" s="6"/>
      <c r="F3" s="6"/>
      <c r="G3" s="7" t="s">
        <v>2</v>
      </c>
      <c r="H3" s="8"/>
    </row>
    <row r="4" spans="1:8" x14ac:dyDescent="0.25">
      <c r="A4" s="134" t="s">
        <v>3</v>
      </c>
      <c r="B4" s="135" t="s">
        <v>4</v>
      </c>
      <c r="C4" s="135"/>
      <c r="D4" s="135" t="s">
        <v>5</v>
      </c>
      <c r="E4" s="135" t="s">
        <v>6</v>
      </c>
      <c r="F4" s="135"/>
      <c r="G4" s="135"/>
      <c r="H4" s="136" t="s">
        <v>7</v>
      </c>
    </row>
    <row r="5" spans="1:8" ht="30" x14ac:dyDescent="0.25">
      <c r="A5" s="137"/>
      <c r="B5" s="138" t="s">
        <v>8</v>
      </c>
      <c r="C5" s="138" t="s">
        <v>9</v>
      </c>
      <c r="D5" s="139"/>
      <c r="E5" s="138" t="s">
        <v>10</v>
      </c>
      <c r="F5" s="138" t="s">
        <v>11</v>
      </c>
      <c r="G5" s="138" t="s">
        <v>12</v>
      </c>
      <c r="H5" s="140"/>
    </row>
    <row r="6" spans="1:8" s="25" customFormat="1" ht="16.5" thickBot="1" x14ac:dyDescent="0.3">
      <c r="A6" s="141">
        <v>1</v>
      </c>
      <c r="B6" s="142">
        <v>2</v>
      </c>
      <c r="C6" s="142">
        <v>3</v>
      </c>
      <c r="D6" s="142">
        <f>C6+1</f>
        <v>4</v>
      </c>
      <c r="E6" s="142">
        <f t="shared" ref="E6:H6" si="0">D6+1</f>
        <v>5</v>
      </c>
      <c r="F6" s="142">
        <f t="shared" si="0"/>
        <v>6</v>
      </c>
      <c r="G6" s="142">
        <f t="shared" si="0"/>
        <v>7</v>
      </c>
      <c r="H6" s="143">
        <f t="shared" si="0"/>
        <v>8</v>
      </c>
    </row>
    <row r="7" spans="1:8" x14ac:dyDescent="0.25">
      <c r="A7" s="144" t="s">
        <v>124</v>
      </c>
      <c r="B7" s="145"/>
      <c r="C7" s="145"/>
      <c r="D7" s="145"/>
      <c r="E7" s="145"/>
      <c r="F7" s="145"/>
      <c r="G7" s="145"/>
      <c r="H7" s="146"/>
    </row>
    <row r="8" spans="1:8" ht="12.75" customHeight="1" x14ac:dyDescent="0.25">
      <c r="A8" s="147"/>
      <c r="B8" s="148"/>
      <c r="C8" s="148"/>
      <c r="D8" s="148"/>
      <c r="E8" s="148"/>
      <c r="F8" s="148"/>
      <c r="G8" s="148"/>
      <c r="H8" s="149"/>
    </row>
    <row r="9" spans="1:8" ht="30" customHeight="1" x14ac:dyDescent="0.25">
      <c r="A9" s="150" t="s">
        <v>102</v>
      </c>
      <c r="B9" s="151" t="s">
        <v>13</v>
      </c>
      <c r="C9" s="152"/>
      <c r="D9" s="138"/>
      <c r="E9" s="152"/>
      <c r="F9" s="152"/>
      <c r="G9" s="152"/>
      <c r="H9" s="153"/>
    </row>
    <row r="10" spans="1:8" x14ac:dyDescent="0.25">
      <c r="A10" s="150"/>
      <c r="B10" s="154" t="s">
        <v>14</v>
      </c>
      <c r="C10" s="152"/>
      <c r="D10" s="138"/>
      <c r="E10" s="152"/>
      <c r="F10" s="152"/>
      <c r="G10" s="152"/>
      <c r="H10" s="153"/>
    </row>
    <row r="11" spans="1:8" ht="21" customHeight="1" x14ac:dyDescent="0.25">
      <c r="A11" s="150"/>
      <c r="B11" s="154" t="s">
        <v>15</v>
      </c>
      <c r="C11" s="155"/>
      <c r="D11" s="155"/>
      <c r="E11" s="155"/>
      <c r="F11" s="155"/>
      <c r="G11" s="155"/>
      <c r="H11" s="156"/>
    </row>
    <row r="12" spans="1:8" ht="18.75" customHeight="1" x14ac:dyDescent="0.25">
      <c r="A12" s="150"/>
      <c r="B12" s="154" t="s">
        <v>16</v>
      </c>
      <c r="C12" s="155"/>
      <c r="D12" s="155"/>
      <c r="E12" s="155"/>
      <c r="F12" s="155"/>
      <c r="G12" s="155"/>
      <c r="H12" s="156"/>
    </row>
    <row r="13" spans="1:8" ht="30" x14ac:dyDescent="0.25">
      <c r="A13" s="150"/>
      <c r="B13" s="157" t="s">
        <v>103</v>
      </c>
      <c r="C13" s="216">
        <v>0.4</v>
      </c>
      <c r="D13" s="159" t="s">
        <v>54</v>
      </c>
      <c r="E13" s="160"/>
      <c r="F13" s="160"/>
      <c r="G13" s="161"/>
      <c r="H13" s="217">
        <f>H14+H15+H16+H17+H18</f>
        <v>3373.04</v>
      </c>
    </row>
    <row r="14" spans="1:8" ht="24" x14ac:dyDescent="0.25">
      <c r="A14" s="150"/>
      <c r="B14" s="163" t="s">
        <v>20</v>
      </c>
      <c r="C14" s="218"/>
      <c r="D14" s="159" t="s">
        <v>54</v>
      </c>
      <c r="E14" s="180" t="s">
        <v>104</v>
      </c>
      <c r="F14" s="180" t="s">
        <v>104</v>
      </c>
      <c r="G14" s="180" t="s">
        <v>104</v>
      </c>
      <c r="H14" s="219">
        <v>1429.06</v>
      </c>
    </row>
    <row r="15" spans="1:8" ht="24" x14ac:dyDescent="0.25">
      <c r="A15" s="150"/>
      <c r="B15" s="163" t="s">
        <v>21</v>
      </c>
      <c r="C15" s="218"/>
      <c r="D15" s="159" t="s">
        <v>54</v>
      </c>
      <c r="E15" s="180" t="s">
        <v>104</v>
      </c>
      <c r="F15" s="180" t="s">
        <v>104</v>
      </c>
      <c r="G15" s="180" t="s">
        <v>104</v>
      </c>
      <c r="H15" s="220">
        <v>0</v>
      </c>
    </row>
    <row r="16" spans="1:8" x14ac:dyDescent="0.25">
      <c r="A16" s="150"/>
      <c r="B16" s="163" t="s">
        <v>22</v>
      </c>
      <c r="C16" s="218"/>
      <c r="D16" s="159" t="s">
        <v>54</v>
      </c>
      <c r="E16" s="180" t="s">
        <v>104</v>
      </c>
      <c r="F16" s="180" t="s">
        <v>104</v>
      </c>
      <c r="G16" s="180" t="s">
        <v>104</v>
      </c>
      <c r="H16" s="219">
        <v>863.16</v>
      </c>
    </row>
    <row r="17" spans="1:8" ht="24" x14ac:dyDescent="0.25">
      <c r="A17" s="150"/>
      <c r="B17" s="163" t="s">
        <v>23</v>
      </c>
      <c r="C17" s="218"/>
      <c r="D17" s="159" t="s">
        <v>54</v>
      </c>
      <c r="E17" s="180" t="s">
        <v>104</v>
      </c>
      <c r="F17" s="180" t="s">
        <v>104</v>
      </c>
      <c r="G17" s="180" t="s">
        <v>104</v>
      </c>
      <c r="H17" s="220">
        <v>0</v>
      </c>
    </row>
    <row r="18" spans="1:8" ht="23.25" customHeight="1" x14ac:dyDescent="0.25">
      <c r="A18" s="150"/>
      <c r="B18" s="163" t="s">
        <v>24</v>
      </c>
      <c r="C18" s="218"/>
      <c r="D18" s="159" t="s">
        <v>54</v>
      </c>
      <c r="E18" s="180" t="s">
        <v>104</v>
      </c>
      <c r="F18" s="180" t="s">
        <v>104</v>
      </c>
      <c r="G18" s="180" t="s">
        <v>104</v>
      </c>
      <c r="H18" s="219">
        <v>1080.82</v>
      </c>
    </row>
    <row r="19" spans="1:8" ht="24" x14ac:dyDescent="0.25">
      <c r="A19" s="150"/>
      <c r="B19" s="168" t="s">
        <v>25</v>
      </c>
      <c r="C19" s="218"/>
      <c r="D19" s="159" t="s">
        <v>54</v>
      </c>
      <c r="E19" s="180" t="s">
        <v>104</v>
      </c>
      <c r="F19" s="180" t="s">
        <v>104</v>
      </c>
      <c r="G19" s="180" t="s">
        <v>104</v>
      </c>
      <c r="H19" s="220"/>
    </row>
    <row r="20" spans="1:8" x14ac:dyDescent="0.25">
      <c r="A20" s="150"/>
      <c r="B20" s="170" t="s">
        <v>26</v>
      </c>
      <c r="C20" s="218"/>
      <c r="D20" s="159" t="s">
        <v>54</v>
      </c>
      <c r="E20" s="180" t="s">
        <v>104</v>
      </c>
      <c r="F20" s="180" t="s">
        <v>104</v>
      </c>
      <c r="G20" s="180" t="s">
        <v>104</v>
      </c>
      <c r="H20" s="219">
        <v>5973.51</v>
      </c>
    </row>
    <row r="21" spans="1:8" x14ac:dyDescent="0.25">
      <c r="A21" s="150"/>
      <c r="B21" s="170" t="s">
        <v>27</v>
      </c>
      <c r="C21" s="218"/>
      <c r="D21" s="159" t="s">
        <v>54</v>
      </c>
      <c r="E21" s="180" t="s">
        <v>104</v>
      </c>
      <c r="F21" s="180" t="s">
        <v>104</v>
      </c>
      <c r="G21" s="180" t="s">
        <v>104</v>
      </c>
      <c r="H21" s="220">
        <v>0</v>
      </c>
    </row>
    <row r="22" spans="1:8" x14ac:dyDescent="0.25">
      <c r="A22" s="150"/>
      <c r="B22" s="170" t="s">
        <v>28</v>
      </c>
      <c r="C22" s="218"/>
      <c r="D22" s="159" t="s">
        <v>54</v>
      </c>
      <c r="E22" s="180" t="s">
        <v>104</v>
      </c>
      <c r="F22" s="180" t="s">
        <v>104</v>
      </c>
      <c r="G22" s="180" t="s">
        <v>104</v>
      </c>
      <c r="H22" s="220">
        <v>0</v>
      </c>
    </row>
    <row r="23" spans="1:8" x14ac:dyDescent="0.25">
      <c r="A23" s="150"/>
      <c r="B23" s="170" t="s">
        <v>29</v>
      </c>
      <c r="C23" s="218"/>
      <c r="D23" s="159" t="s">
        <v>54</v>
      </c>
      <c r="E23" s="180" t="s">
        <v>104</v>
      </c>
      <c r="F23" s="180" t="s">
        <v>104</v>
      </c>
      <c r="G23" s="180" t="s">
        <v>104</v>
      </c>
      <c r="H23" s="219">
        <f>18060.44</f>
        <v>18060.439999999999</v>
      </c>
    </row>
    <row r="24" spans="1:8" ht="36" x14ac:dyDescent="0.25">
      <c r="A24" s="150"/>
      <c r="B24" s="170" t="s">
        <v>30</v>
      </c>
      <c r="C24" s="221"/>
      <c r="D24" s="159" t="s">
        <v>54</v>
      </c>
      <c r="E24" s="180" t="s">
        <v>104</v>
      </c>
      <c r="F24" s="180" t="s">
        <v>104</v>
      </c>
      <c r="G24" s="180" t="s">
        <v>104</v>
      </c>
      <c r="H24" s="220">
        <v>0</v>
      </c>
    </row>
    <row r="25" spans="1:8" ht="30" x14ac:dyDescent="0.25">
      <c r="A25" s="150"/>
      <c r="B25" s="157" t="s">
        <v>105</v>
      </c>
      <c r="C25" s="222" t="s">
        <v>106</v>
      </c>
      <c r="D25" s="159" t="s">
        <v>54</v>
      </c>
      <c r="E25" s="180" t="s">
        <v>104</v>
      </c>
      <c r="F25" s="180" t="s">
        <v>104</v>
      </c>
      <c r="G25" s="159" t="s">
        <v>104</v>
      </c>
      <c r="H25" s="217">
        <f>H26+H27+H28+H29+H30</f>
        <v>408.45</v>
      </c>
    </row>
    <row r="26" spans="1:8" ht="24" x14ac:dyDescent="0.25">
      <c r="A26" s="150"/>
      <c r="B26" s="163" t="s">
        <v>20</v>
      </c>
      <c r="C26" s="223"/>
      <c r="D26" s="159"/>
      <c r="E26" s="180" t="s">
        <v>104</v>
      </c>
      <c r="F26" s="180" t="s">
        <v>104</v>
      </c>
      <c r="G26" s="159" t="s">
        <v>104</v>
      </c>
      <c r="H26" s="219">
        <v>173.05</v>
      </c>
    </row>
    <row r="27" spans="1:8" ht="24" x14ac:dyDescent="0.25">
      <c r="A27" s="150"/>
      <c r="B27" s="163" t="s">
        <v>21</v>
      </c>
      <c r="C27" s="223"/>
      <c r="D27" s="159"/>
      <c r="E27" s="180" t="s">
        <v>104</v>
      </c>
      <c r="F27" s="180" t="s">
        <v>104</v>
      </c>
      <c r="G27" s="159" t="s">
        <v>104</v>
      </c>
      <c r="H27" s="220">
        <v>0</v>
      </c>
    </row>
    <row r="28" spans="1:8" x14ac:dyDescent="0.25">
      <c r="A28" s="150"/>
      <c r="B28" s="163" t="s">
        <v>22</v>
      </c>
      <c r="C28" s="223"/>
      <c r="D28" s="159"/>
      <c r="E28" s="180" t="s">
        <v>104</v>
      </c>
      <c r="F28" s="180" t="s">
        <v>104</v>
      </c>
      <c r="G28" s="159" t="s">
        <v>104</v>
      </c>
      <c r="H28" s="219">
        <v>104.52</v>
      </c>
    </row>
    <row r="29" spans="1:8" ht="24" x14ac:dyDescent="0.25">
      <c r="A29" s="150"/>
      <c r="B29" s="163" t="s">
        <v>23</v>
      </c>
      <c r="C29" s="223"/>
      <c r="D29" s="159"/>
      <c r="E29" s="180" t="s">
        <v>104</v>
      </c>
      <c r="F29" s="180" t="s">
        <v>104</v>
      </c>
      <c r="G29" s="159" t="s">
        <v>104</v>
      </c>
      <c r="H29" s="220">
        <v>0</v>
      </c>
    </row>
    <row r="30" spans="1:8" ht="24" x14ac:dyDescent="0.25">
      <c r="A30" s="150"/>
      <c r="B30" s="163" t="s">
        <v>24</v>
      </c>
      <c r="C30" s="223"/>
      <c r="D30" s="159"/>
      <c r="E30" s="180" t="s">
        <v>104</v>
      </c>
      <c r="F30" s="180" t="s">
        <v>104</v>
      </c>
      <c r="G30" s="159" t="s">
        <v>104</v>
      </c>
      <c r="H30" s="219">
        <v>130.88</v>
      </c>
    </row>
    <row r="31" spans="1:8" ht="24" x14ac:dyDescent="0.25">
      <c r="A31" s="150"/>
      <c r="B31" s="168" t="s">
        <v>25</v>
      </c>
      <c r="C31" s="223"/>
      <c r="D31" s="159"/>
      <c r="E31" s="180" t="s">
        <v>104</v>
      </c>
      <c r="F31" s="180" t="s">
        <v>104</v>
      </c>
      <c r="G31" s="159" t="s">
        <v>104</v>
      </c>
      <c r="H31" s="220"/>
    </row>
    <row r="32" spans="1:8" x14ac:dyDescent="0.25">
      <c r="A32" s="150"/>
      <c r="B32" s="170" t="s">
        <v>26</v>
      </c>
      <c r="C32" s="223"/>
      <c r="D32" s="159"/>
      <c r="E32" s="180" t="s">
        <v>104</v>
      </c>
      <c r="F32" s="180" t="s">
        <v>104</v>
      </c>
      <c r="G32" s="159" t="s">
        <v>104</v>
      </c>
      <c r="H32" s="219">
        <v>23475.49</v>
      </c>
    </row>
    <row r="33" spans="1:8" x14ac:dyDescent="0.25">
      <c r="A33" s="150"/>
      <c r="B33" s="170" t="s">
        <v>27</v>
      </c>
      <c r="C33" s="223"/>
      <c r="D33" s="159"/>
      <c r="E33" s="180" t="s">
        <v>104</v>
      </c>
      <c r="F33" s="180" t="s">
        <v>104</v>
      </c>
      <c r="G33" s="159" t="s">
        <v>104</v>
      </c>
      <c r="H33" s="220">
        <v>0</v>
      </c>
    </row>
    <row r="34" spans="1:8" x14ac:dyDescent="0.25">
      <c r="A34" s="150"/>
      <c r="B34" s="170" t="s">
        <v>28</v>
      </c>
      <c r="C34" s="223"/>
      <c r="D34" s="159"/>
      <c r="E34" s="180" t="s">
        <v>104</v>
      </c>
      <c r="F34" s="180" t="s">
        <v>104</v>
      </c>
      <c r="G34" s="159" t="s">
        <v>104</v>
      </c>
      <c r="H34" s="220">
        <v>0</v>
      </c>
    </row>
    <row r="35" spans="1:8" x14ac:dyDescent="0.25">
      <c r="A35" s="150"/>
      <c r="B35" s="170" t="s">
        <v>29</v>
      </c>
      <c r="C35" s="223"/>
      <c r="D35" s="159"/>
      <c r="E35" s="180" t="s">
        <v>104</v>
      </c>
      <c r="F35" s="180" t="s">
        <v>104</v>
      </c>
      <c r="G35" s="159" t="s">
        <v>104</v>
      </c>
      <c r="H35" s="220">
        <v>0</v>
      </c>
    </row>
    <row r="36" spans="1:8" ht="36" x14ac:dyDescent="0.25">
      <c r="A36" s="150"/>
      <c r="B36" s="170" t="s">
        <v>30</v>
      </c>
      <c r="C36" s="224"/>
      <c r="D36" s="159"/>
      <c r="E36" s="180" t="s">
        <v>104</v>
      </c>
      <c r="F36" s="180" t="s">
        <v>104</v>
      </c>
      <c r="G36" s="225" t="s">
        <v>104</v>
      </c>
      <c r="H36" s="219">
        <v>18060.439999999999</v>
      </c>
    </row>
    <row r="37" spans="1:8" ht="30" x14ac:dyDescent="0.25">
      <c r="A37" s="150"/>
      <c r="B37" s="157" t="s">
        <v>107</v>
      </c>
      <c r="C37" s="222" t="s">
        <v>108</v>
      </c>
      <c r="D37" s="159" t="s">
        <v>54</v>
      </c>
      <c r="E37" s="180" t="s">
        <v>104</v>
      </c>
      <c r="F37" s="180" t="s">
        <v>104</v>
      </c>
      <c r="G37" s="159" t="s">
        <v>104</v>
      </c>
      <c r="H37" s="217">
        <f>H38+H39+H40+H41+H42</f>
        <v>451.90999999999997</v>
      </c>
    </row>
    <row r="38" spans="1:8" ht="24" x14ac:dyDescent="0.25">
      <c r="A38" s="150"/>
      <c r="B38" s="163" t="s">
        <v>20</v>
      </c>
      <c r="C38" s="223"/>
      <c r="D38" s="159"/>
      <c r="E38" s="180" t="s">
        <v>104</v>
      </c>
      <c r="F38" s="180" t="s">
        <v>104</v>
      </c>
      <c r="G38" s="159" t="s">
        <v>104</v>
      </c>
      <c r="H38" s="219">
        <v>172.01</v>
      </c>
    </row>
    <row r="39" spans="1:8" ht="24" x14ac:dyDescent="0.25">
      <c r="A39" s="150"/>
      <c r="B39" s="163" t="s">
        <v>21</v>
      </c>
      <c r="C39" s="223"/>
      <c r="D39" s="159"/>
      <c r="E39" s="180" t="s">
        <v>104</v>
      </c>
      <c r="F39" s="180" t="s">
        <v>104</v>
      </c>
      <c r="G39" s="159" t="s">
        <v>104</v>
      </c>
      <c r="H39" s="220">
        <v>0</v>
      </c>
    </row>
    <row r="40" spans="1:8" x14ac:dyDescent="0.25">
      <c r="A40" s="150"/>
      <c r="B40" s="163" t="s">
        <v>22</v>
      </c>
      <c r="C40" s="223"/>
      <c r="D40" s="159"/>
      <c r="E40" s="180" t="s">
        <v>104</v>
      </c>
      <c r="F40" s="180" t="s">
        <v>104</v>
      </c>
      <c r="G40" s="159" t="s">
        <v>104</v>
      </c>
      <c r="H40" s="219">
        <v>132.97999999999999</v>
      </c>
    </row>
    <row r="41" spans="1:8" ht="24" x14ac:dyDescent="0.25">
      <c r="A41" s="150"/>
      <c r="B41" s="163" t="s">
        <v>23</v>
      </c>
      <c r="C41" s="223"/>
      <c r="D41" s="159"/>
      <c r="E41" s="180" t="s">
        <v>104</v>
      </c>
      <c r="F41" s="180" t="s">
        <v>104</v>
      </c>
      <c r="G41" s="159" t="s">
        <v>104</v>
      </c>
      <c r="H41" s="220">
        <v>0</v>
      </c>
    </row>
    <row r="42" spans="1:8" ht="24" x14ac:dyDescent="0.25">
      <c r="A42" s="150"/>
      <c r="B42" s="163" t="s">
        <v>24</v>
      </c>
      <c r="C42" s="223"/>
      <c r="D42" s="159"/>
      <c r="E42" s="180" t="s">
        <v>104</v>
      </c>
      <c r="F42" s="180" t="s">
        <v>104</v>
      </c>
      <c r="G42" s="159" t="s">
        <v>104</v>
      </c>
      <c r="H42" s="219">
        <v>146.91999999999999</v>
      </c>
    </row>
    <row r="43" spans="1:8" ht="24" x14ac:dyDescent="0.25">
      <c r="A43" s="150"/>
      <c r="B43" s="168" t="s">
        <v>25</v>
      </c>
      <c r="C43" s="223"/>
      <c r="D43" s="159"/>
      <c r="E43" s="180" t="s">
        <v>104</v>
      </c>
      <c r="F43" s="180" t="s">
        <v>104</v>
      </c>
      <c r="G43" s="159" t="s">
        <v>104</v>
      </c>
      <c r="H43" s="220"/>
    </row>
    <row r="44" spans="1:8" x14ac:dyDescent="0.25">
      <c r="A44" s="150"/>
      <c r="B44" s="170" t="s">
        <v>26</v>
      </c>
      <c r="C44" s="223"/>
      <c r="D44" s="159"/>
      <c r="E44" s="180" t="s">
        <v>104</v>
      </c>
      <c r="F44" s="180" t="s">
        <v>104</v>
      </c>
      <c r="G44" s="159" t="s">
        <v>104</v>
      </c>
      <c r="H44" s="219">
        <v>12219.63</v>
      </c>
    </row>
    <row r="45" spans="1:8" x14ac:dyDescent="0.25">
      <c r="A45" s="150"/>
      <c r="B45" s="170" t="s">
        <v>27</v>
      </c>
      <c r="C45" s="223"/>
      <c r="D45" s="159"/>
      <c r="E45" s="180" t="s">
        <v>104</v>
      </c>
      <c r="F45" s="180" t="s">
        <v>104</v>
      </c>
      <c r="G45" s="159" t="s">
        <v>104</v>
      </c>
      <c r="H45" s="220">
        <v>0</v>
      </c>
    </row>
    <row r="46" spans="1:8" x14ac:dyDescent="0.25">
      <c r="A46" s="150"/>
      <c r="B46" s="170" t="s">
        <v>28</v>
      </c>
      <c r="C46" s="223"/>
      <c r="D46" s="159"/>
      <c r="E46" s="180" t="s">
        <v>104</v>
      </c>
      <c r="F46" s="180" t="s">
        <v>104</v>
      </c>
      <c r="G46" s="159" t="s">
        <v>104</v>
      </c>
      <c r="H46" s="220">
        <v>0</v>
      </c>
    </row>
    <row r="47" spans="1:8" x14ac:dyDescent="0.25">
      <c r="A47" s="150"/>
      <c r="B47" s="170" t="s">
        <v>29</v>
      </c>
      <c r="C47" s="223"/>
      <c r="D47" s="159"/>
      <c r="E47" s="180" t="s">
        <v>104</v>
      </c>
      <c r="F47" s="180" t="s">
        <v>104</v>
      </c>
      <c r="G47" s="159" t="s">
        <v>104</v>
      </c>
      <c r="H47" s="220">
        <v>0</v>
      </c>
    </row>
    <row r="48" spans="1:8" ht="24" x14ac:dyDescent="0.25">
      <c r="A48" s="150"/>
      <c r="B48" s="170" t="s">
        <v>109</v>
      </c>
      <c r="C48" s="224"/>
      <c r="D48" s="159"/>
      <c r="E48" s="180" t="s">
        <v>104</v>
      </c>
      <c r="F48" s="180" t="s">
        <v>104</v>
      </c>
      <c r="G48" s="225" t="s">
        <v>104</v>
      </c>
      <c r="H48" s="220">
        <v>0</v>
      </c>
    </row>
    <row r="49" spans="1:8" ht="30" x14ac:dyDescent="0.25">
      <c r="A49" s="150"/>
      <c r="B49" s="157" t="s">
        <v>110</v>
      </c>
      <c r="C49" s="222" t="s">
        <v>106</v>
      </c>
      <c r="D49" s="159" t="s">
        <v>54</v>
      </c>
      <c r="E49" s="180" t="s">
        <v>104</v>
      </c>
      <c r="F49" s="180" t="s">
        <v>104</v>
      </c>
      <c r="G49" s="159" t="s">
        <v>104</v>
      </c>
      <c r="H49" s="217">
        <f>H50+H51+H52+H53+H54</f>
        <v>95.53</v>
      </c>
    </row>
    <row r="50" spans="1:8" ht="24" x14ac:dyDescent="0.25">
      <c r="A50" s="150"/>
      <c r="B50" s="163" t="s">
        <v>20</v>
      </c>
      <c r="C50" s="223"/>
      <c r="D50" s="159"/>
      <c r="E50" s="180" t="s">
        <v>104</v>
      </c>
      <c r="F50" s="180" t="s">
        <v>104</v>
      </c>
      <c r="G50" s="159" t="s">
        <v>104</v>
      </c>
      <c r="H50" s="219">
        <v>40.47</v>
      </c>
    </row>
    <row r="51" spans="1:8" ht="24" x14ac:dyDescent="0.25">
      <c r="A51" s="150"/>
      <c r="B51" s="163" t="s">
        <v>21</v>
      </c>
      <c r="C51" s="223"/>
      <c r="D51" s="159"/>
      <c r="E51" s="180" t="s">
        <v>104</v>
      </c>
      <c r="F51" s="180" t="s">
        <v>104</v>
      </c>
      <c r="G51" s="159" t="s">
        <v>104</v>
      </c>
      <c r="H51" s="220">
        <v>0</v>
      </c>
    </row>
    <row r="52" spans="1:8" x14ac:dyDescent="0.25">
      <c r="A52" s="150"/>
      <c r="B52" s="163" t="s">
        <v>22</v>
      </c>
      <c r="C52" s="223"/>
      <c r="D52" s="159"/>
      <c r="E52" s="180" t="s">
        <v>104</v>
      </c>
      <c r="F52" s="180" t="s">
        <v>104</v>
      </c>
      <c r="G52" s="159" t="s">
        <v>104</v>
      </c>
      <c r="H52" s="219">
        <v>24.45</v>
      </c>
    </row>
    <row r="53" spans="1:8" ht="24" x14ac:dyDescent="0.25">
      <c r="A53" s="150"/>
      <c r="B53" s="163" t="s">
        <v>23</v>
      </c>
      <c r="C53" s="223"/>
      <c r="D53" s="159"/>
      <c r="E53" s="180" t="s">
        <v>104</v>
      </c>
      <c r="F53" s="180" t="s">
        <v>104</v>
      </c>
      <c r="G53" s="159" t="s">
        <v>104</v>
      </c>
      <c r="H53" s="220">
        <v>0</v>
      </c>
    </row>
    <row r="54" spans="1:8" ht="24" x14ac:dyDescent="0.25">
      <c r="A54" s="150"/>
      <c r="B54" s="163" t="s">
        <v>24</v>
      </c>
      <c r="C54" s="223"/>
      <c r="D54" s="159"/>
      <c r="E54" s="180" t="s">
        <v>104</v>
      </c>
      <c r="F54" s="180" t="s">
        <v>104</v>
      </c>
      <c r="G54" s="159" t="s">
        <v>104</v>
      </c>
      <c r="H54" s="219">
        <v>30.61</v>
      </c>
    </row>
    <row r="55" spans="1:8" ht="24" x14ac:dyDescent="0.25">
      <c r="A55" s="150"/>
      <c r="B55" s="168" t="s">
        <v>25</v>
      </c>
      <c r="C55" s="223"/>
      <c r="D55" s="159"/>
      <c r="E55" s="180" t="s">
        <v>104</v>
      </c>
      <c r="F55" s="180" t="s">
        <v>104</v>
      </c>
      <c r="G55" s="159" t="s">
        <v>104</v>
      </c>
      <c r="H55" s="220"/>
    </row>
    <row r="56" spans="1:8" x14ac:dyDescent="0.25">
      <c r="A56" s="150"/>
      <c r="B56" s="170" t="s">
        <v>26</v>
      </c>
      <c r="C56" s="223"/>
      <c r="D56" s="159"/>
      <c r="E56" s="180" t="s">
        <v>104</v>
      </c>
      <c r="F56" s="180" t="s">
        <v>104</v>
      </c>
      <c r="G56" s="159" t="s">
        <v>104</v>
      </c>
      <c r="H56" s="219">
        <v>5437.21</v>
      </c>
    </row>
    <row r="57" spans="1:8" x14ac:dyDescent="0.25">
      <c r="A57" s="150"/>
      <c r="B57" s="170" t="s">
        <v>27</v>
      </c>
      <c r="C57" s="223"/>
      <c r="D57" s="159"/>
      <c r="E57" s="180" t="s">
        <v>104</v>
      </c>
      <c r="F57" s="180" t="s">
        <v>104</v>
      </c>
      <c r="G57" s="159" t="s">
        <v>104</v>
      </c>
      <c r="H57" s="220">
        <v>0</v>
      </c>
    </row>
    <row r="58" spans="1:8" x14ac:dyDescent="0.25">
      <c r="A58" s="150"/>
      <c r="B58" s="170" t="s">
        <v>28</v>
      </c>
      <c r="C58" s="223"/>
      <c r="D58" s="159"/>
      <c r="E58" s="180" t="s">
        <v>104</v>
      </c>
      <c r="F58" s="180" t="s">
        <v>104</v>
      </c>
      <c r="G58" s="159" t="s">
        <v>104</v>
      </c>
      <c r="H58" s="220">
        <v>0</v>
      </c>
    </row>
    <row r="59" spans="1:8" x14ac:dyDescent="0.25">
      <c r="A59" s="150"/>
      <c r="B59" s="170" t="s">
        <v>29</v>
      </c>
      <c r="C59" s="223"/>
      <c r="D59" s="159"/>
      <c r="E59" s="180" t="s">
        <v>104</v>
      </c>
      <c r="F59" s="180" t="s">
        <v>104</v>
      </c>
      <c r="G59" s="159" t="s">
        <v>104</v>
      </c>
      <c r="H59" s="220">
        <v>0</v>
      </c>
    </row>
    <row r="60" spans="1:8" ht="36" x14ac:dyDescent="0.25">
      <c r="A60" s="150"/>
      <c r="B60" s="170" t="s">
        <v>30</v>
      </c>
      <c r="C60" s="224"/>
      <c r="D60" s="159"/>
      <c r="E60" s="180" t="s">
        <v>104</v>
      </c>
      <c r="F60" s="180" t="s">
        <v>104</v>
      </c>
      <c r="G60" s="225" t="s">
        <v>104</v>
      </c>
      <c r="H60" s="219">
        <v>18060.439999999999</v>
      </c>
    </row>
    <row r="61" spans="1:8" ht="30" x14ac:dyDescent="0.25">
      <c r="A61" s="150"/>
      <c r="B61" s="157" t="s">
        <v>110</v>
      </c>
      <c r="C61" s="222" t="s">
        <v>108</v>
      </c>
      <c r="D61" s="159" t="s">
        <v>54</v>
      </c>
      <c r="E61" s="180" t="s">
        <v>104</v>
      </c>
      <c r="F61" s="180" t="s">
        <v>104</v>
      </c>
      <c r="G61" s="159" t="s">
        <v>104</v>
      </c>
      <c r="H61" s="217">
        <f>H62+H63+H64+H65+H66</f>
        <v>112.63</v>
      </c>
    </row>
    <row r="62" spans="1:8" ht="24" x14ac:dyDescent="0.25">
      <c r="A62" s="150"/>
      <c r="B62" s="163" t="s">
        <v>20</v>
      </c>
      <c r="C62" s="223"/>
      <c r="D62" s="159"/>
      <c r="E62" s="180" t="s">
        <v>104</v>
      </c>
      <c r="F62" s="180" t="s">
        <v>104</v>
      </c>
      <c r="G62" s="159" t="s">
        <v>104</v>
      </c>
      <c r="H62" s="219">
        <v>42.87</v>
      </c>
    </row>
    <row r="63" spans="1:8" ht="24" x14ac:dyDescent="0.25">
      <c r="A63" s="150"/>
      <c r="B63" s="163" t="s">
        <v>21</v>
      </c>
      <c r="C63" s="223"/>
      <c r="D63" s="159"/>
      <c r="E63" s="180" t="s">
        <v>104</v>
      </c>
      <c r="F63" s="180" t="s">
        <v>104</v>
      </c>
      <c r="G63" s="159" t="s">
        <v>104</v>
      </c>
      <c r="H63" s="220">
        <v>0</v>
      </c>
    </row>
    <row r="64" spans="1:8" x14ac:dyDescent="0.25">
      <c r="A64" s="150"/>
      <c r="B64" s="163" t="s">
        <v>22</v>
      </c>
      <c r="C64" s="223"/>
      <c r="D64" s="159"/>
      <c r="E64" s="180" t="s">
        <v>104</v>
      </c>
      <c r="F64" s="180" t="s">
        <v>104</v>
      </c>
      <c r="G64" s="159" t="s">
        <v>104</v>
      </c>
      <c r="H64" s="219">
        <v>33.14</v>
      </c>
    </row>
    <row r="65" spans="1:8" ht="24" x14ac:dyDescent="0.25">
      <c r="A65" s="150"/>
      <c r="B65" s="163" t="s">
        <v>23</v>
      </c>
      <c r="C65" s="223"/>
      <c r="D65" s="159"/>
      <c r="E65" s="180" t="s">
        <v>104</v>
      </c>
      <c r="F65" s="180" t="s">
        <v>104</v>
      </c>
      <c r="G65" s="159" t="s">
        <v>104</v>
      </c>
      <c r="H65" s="220">
        <v>0</v>
      </c>
    </row>
    <row r="66" spans="1:8" ht="24" x14ac:dyDescent="0.25">
      <c r="A66" s="150"/>
      <c r="B66" s="163" t="s">
        <v>24</v>
      </c>
      <c r="C66" s="223"/>
      <c r="D66" s="159"/>
      <c r="E66" s="180" t="s">
        <v>104</v>
      </c>
      <c r="F66" s="180" t="s">
        <v>104</v>
      </c>
      <c r="G66" s="159" t="s">
        <v>104</v>
      </c>
      <c r="H66" s="219">
        <v>36.619999999999997</v>
      </c>
    </row>
    <row r="67" spans="1:8" ht="24" x14ac:dyDescent="0.25">
      <c r="A67" s="150"/>
      <c r="B67" s="168" t="s">
        <v>25</v>
      </c>
      <c r="C67" s="223"/>
      <c r="D67" s="159"/>
      <c r="E67" s="180" t="s">
        <v>104</v>
      </c>
      <c r="F67" s="180" t="s">
        <v>104</v>
      </c>
      <c r="G67" s="159" t="s">
        <v>104</v>
      </c>
      <c r="H67" s="220"/>
    </row>
    <row r="68" spans="1:8" x14ac:dyDescent="0.25">
      <c r="A68" s="150"/>
      <c r="B68" s="170" t="s">
        <v>26</v>
      </c>
      <c r="C68" s="223"/>
      <c r="D68" s="159"/>
      <c r="E68" s="180" t="s">
        <v>104</v>
      </c>
      <c r="F68" s="180" t="s">
        <v>104</v>
      </c>
      <c r="G68" s="159" t="s">
        <v>104</v>
      </c>
      <c r="H68" s="219">
        <v>3079.36</v>
      </c>
    </row>
    <row r="69" spans="1:8" x14ac:dyDescent="0.25">
      <c r="A69" s="150"/>
      <c r="B69" s="170" t="s">
        <v>27</v>
      </c>
      <c r="C69" s="223"/>
      <c r="D69" s="159"/>
      <c r="E69" s="180" t="s">
        <v>104</v>
      </c>
      <c r="F69" s="180" t="s">
        <v>104</v>
      </c>
      <c r="G69" s="159" t="s">
        <v>104</v>
      </c>
      <c r="H69" s="219">
        <v>46626.33</v>
      </c>
    </row>
    <row r="70" spans="1:8" x14ac:dyDescent="0.25">
      <c r="A70" s="150"/>
      <c r="B70" s="170" t="s">
        <v>28</v>
      </c>
      <c r="C70" s="223"/>
      <c r="D70" s="159"/>
      <c r="E70" s="180" t="s">
        <v>104</v>
      </c>
      <c r="F70" s="180" t="s">
        <v>104</v>
      </c>
      <c r="G70" s="159" t="s">
        <v>104</v>
      </c>
      <c r="H70" s="220">
        <v>0</v>
      </c>
    </row>
    <row r="71" spans="1:8" x14ac:dyDescent="0.25">
      <c r="A71" s="150"/>
      <c r="B71" s="170" t="s">
        <v>29</v>
      </c>
      <c r="C71" s="223"/>
      <c r="D71" s="159"/>
      <c r="E71" s="180" t="s">
        <v>104</v>
      </c>
      <c r="F71" s="180" t="s">
        <v>104</v>
      </c>
      <c r="G71" s="159" t="s">
        <v>104</v>
      </c>
      <c r="H71" s="220">
        <v>0</v>
      </c>
    </row>
    <row r="72" spans="1:8" ht="36" x14ac:dyDescent="0.25">
      <c r="A72" s="150"/>
      <c r="B72" s="170" t="s">
        <v>30</v>
      </c>
      <c r="C72" s="224"/>
      <c r="D72" s="159"/>
      <c r="E72" s="180" t="s">
        <v>104</v>
      </c>
      <c r="F72" s="180" t="s">
        <v>104</v>
      </c>
      <c r="G72" s="225" t="s">
        <v>104</v>
      </c>
      <c r="H72" s="220">
        <v>0</v>
      </c>
    </row>
    <row r="73" spans="1:8" ht="30" x14ac:dyDescent="0.25">
      <c r="A73" s="150"/>
      <c r="B73" s="157" t="s">
        <v>111</v>
      </c>
      <c r="C73" s="222" t="s">
        <v>108</v>
      </c>
      <c r="D73" s="159" t="s">
        <v>54</v>
      </c>
      <c r="E73" s="180" t="s">
        <v>104</v>
      </c>
      <c r="F73" s="180" t="s">
        <v>104</v>
      </c>
      <c r="G73" s="159" t="s">
        <v>104</v>
      </c>
      <c r="H73" s="217">
        <f>H74+H75+H76+H77+H78</f>
        <v>103.8</v>
      </c>
    </row>
    <row r="74" spans="1:8" ht="24" x14ac:dyDescent="0.25">
      <c r="A74" s="150"/>
      <c r="B74" s="163" t="s">
        <v>20</v>
      </c>
      <c r="C74" s="223"/>
      <c r="D74" s="159"/>
      <c r="E74" s="180" t="s">
        <v>104</v>
      </c>
      <c r="F74" s="180" t="s">
        <v>104</v>
      </c>
      <c r="G74" s="159" t="s">
        <v>104</v>
      </c>
      <c r="H74" s="219">
        <v>39.51</v>
      </c>
    </row>
    <row r="75" spans="1:8" ht="24" x14ac:dyDescent="0.25">
      <c r="A75" s="150"/>
      <c r="B75" s="163" t="s">
        <v>21</v>
      </c>
      <c r="C75" s="223"/>
      <c r="D75" s="159"/>
      <c r="E75" s="180" t="s">
        <v>104</v>
      </c>
      <c r="F75" s="180" t="s">
        <v>104</v>
      </c>
      <c r="G75" s="159" t="s">
        <v>104</v>
      </c>
      <c r="H75" s="220">
        <v>0</v>
      </c>
    </row>
    <row r="76" spans="1:8" x14ac:dyDescent="0.25">
      <c r="A76" s="150"/>
      <c r="B76" s="163" t="s">
        <v>22</v>
      </c>
      <c r="C76" s="223"/>
      <c r="D76" s="159"/>
      <c r="E76" s="180" t="s">
        <v>104</v>
      </c>
      <c r="F76" s="180" t="s">
        <v>104</v>
      </c>
      <c r="G76" s="159" t="s">
        <v>104</v>
      </c>
      <c r="H76" s="219">
        <v>30.54</v>
      </c>
    </row>
    <row r="77" spans="1:8" ht="24" x14ac:dyDescent="0.25">
      <c r="A77" s="150"/>
      <c r="B77" s="163" t="s">
        <v>23</v>
      </c>
      <c r="C77" s="223"/>
      <c r="D77" s="159"/>
      <c r="E77" s="180" t="s">
        <v>104</v>
      </c>
      <c r="F77" s="180" t="s">
        <v>104</v>
      </c>
      <c r="G77" s="159" t="s">
        <v>104</v>
      </c>
      <c r="H77" s="220">
        <v>0</v>
      </c>
    </row>
    <row r="78" spans="1:8" ht="24" x14ac:dyDescent="0.25">
      <c r="A78" s="150"/>
      <c r="B78" s="163" t="s">
        <v>24</v>
      </c>
      <c r="C78" s="223"/>
      <c r="D78" s="159"/>
      <c r="E78" s="180" t="s">
        <v>104</v>
      </c>
      <c r="F78" s="180" t="s">
        <v>104</v>
      </c>
      <c r="G78" s="159" t="s">
        <v>104</v>
      </c>
      <c r="H78" s="219">
        <v>33.75</v>
      </c>
    </row>
    <row r="79" spans="1:8" ht="24" x14ac:dyDescent="0.25">
      <c r="A79" s="150"/>
      <c r="B79" s="168" t="s">
        <v>25</v>
      </c>
      <c r="C79" s="223"/>
      <c r="D79" s="159"/>
      <c r="E79" s="180" t="s">
        <v>104</v>
      </c>
      <c r="F79" s="180" t="s">
        <v>104</v>
      </c>
      <c r="G79" s="159" t="s">
        <v>104</v>
      </c>
      <c r="H79" s="220"/>
    </row>
    <row r="80" spans="1:8" x14ac:dyDescent="0.25">
      <c r="A80" s="150"/>
      <c r="B80" s="170" t="s">
        <v>26</v>
      </c>
      <c r="C80" s="223"/>
      <c r="D80" s="159"/>
      <c r="E80" s="180" t="s">
        <v>104</v>
      </c>
      <c r="F80" s="180" t="s">
        <v>104</v>
      </c>
      <c r="G80" s="159" t="s">
        <v>104</v>
      </c>
      <c r="H80" s="219">
        <v>3348.18</v>
      </c>
    </row>
    <row r="81" spans="1:8" x14ac:dyDescent="0.25">
      <c r="A81" s="150"/>
      <c r="B81" s="170" t="s">
        <v>27</v>
      </c>
      <c r="C81" s="223"/>
      <c r="D81" s="159"/>
      <c r="E81" s="180" t="s">
        <v>104</v>
      </c>
      <c r="F81" s="180" t="s">
        <v>104</v>
      </c>
      <c r="G81" s="159" t="s">
        <v>104</v>
      </c>
      <c r="H81" s="219">
        <v>75221.279999999999</v>
      </c>
    </row>
    <row r="82" spans="1:8" x14ac:dyDescent="0.25">
      <c r="A82" s="150"/>
      <c r="B82" s="170" t="s">
        <v>28</v>
      </c>
      <c r="C82" s="223"/>
      <c r="D82" s="159"/>
      <c r="E82" s="180" t="s">
        <v>104</v>
      </c>
      <c r="F82" s="180" t="s">
        <v>104</v>
      </c>
      <c r="G82" s="159" t="s">
        <v>104</v>
      </c>
      <c r="H82" s="219">
        <v>5278.06</v>
      </c>
    </row>
    <row r="83" spans="1:8" x14ac:dyDescent="0.25">
      <c r="A83" s="150"/>
      <c r="B83" s="170" t="s">
        <v>29</v>
      </c>
      <c r="C83" s="223"/>
      <c r="D83" s="159"/>
      <c r="E83" s="180" t="s">
        <v>104</v>
      </c>
      <c r="F83" s="180" t="s">
        <v>104</v>
      </c>
      <c r="G83" s="159" t="s">
        <v>104</v>
      </c>
      <c r="H83" s="220">
        <v>0</v>
      </c>
    </row>
    <row r="84" spans="1:8" ht="36" x14ac:dyDescent="0.25">
      <c r="A84" s="150"/>
      <c r="B84" s="170" t="s">
        <v>30</v>
      </c>
      <c r="C84" s="224"/>
      <c r="D84" s="159"/>
      <c r="E84" s="180" t="s">
        <v>104</v>
      </c>
      <c r="F84" s="180" t="s">
        <v>104</v>
      </c>
      <c r="G84" s="225" t="s">
        <v>104</v>
      </c>
      <c r="H84" s="220">
        <v>0</v>
      </c>
    </row>
    <row r="85" spans="1:8" ht="30" x14ac:dyDescent="0.25">
      <c r="A85" s="150"/>
      <c r="B85" s="157" t="s">
        <v>111</v>
      </c>
      <c r="C85" s="222" t="s">
        <v>37</v>
      </c>
      <c r="D85" s="159" t="s">
        <v>54</v>
      </c>
      <c r="E85" s="180" t="s">
        <v>104</v>
      </c>
      <c r="F85" s="180" t="s">
        <v>104</v>
      </c>
      <c r="G85" s="159" t="s">
        <v>104</v>
      </c>
      <c r="H85" s="217">
        <f>H86+H87+H88+H89+H90</f>
        <v>234.49</v>
      </c>
    </row>
    <row r="86" spans="1:8" ht="24" x14ac:dyDescent="0.25">
      <c r="A86" s="150"/>
      <c r="B86" s="163" t="s">
        <v>20</v>
      </c>
      <c r="C86" s="223"/>
      <c r="D86" s="159"/>
      <c r="E86" s="180" t="s">
        <v>104</v>
      </c>
      <c r="F86" s="180" t="s">
        <v>104</v>
      </c>
      <c r="G86" s="159" t="s">
        <v>104</v>
      </c>
      <c r="H86" s="219">
        <v>102.49</v>
      </c>
    </row>
    <row r="87" spans="1:8" ht="24" x14ac:dyDescent="0.25">
      <c r="A87" s="150"/>
      <c r="B87" s="163" t="s">
        <v>21</v>
      </c>
      <c r="C87" s="223"/>
      <c r="D87" s="159"/>
      <c r="E87" s="180" t="s">
        <v>104</v>
      </c>
      <c r="F87" s="180" t="s">
        <v>104</v>
      </c>
      <c r="G87" s="159" t="s">
        <v>104</v>
      </c>
      <c r="H87" s="220">
        <v>0</v>
      </c>
    </row>
    <row r="88" spans="1:8" x14ac:dyDescent="0.25">
      <c r="A88" s="150"/>
      <c r="B88" s="163" t="s">
        <v>22</v>
      </c>
      <c r="C88" s="223"/>
      <c r="D88" s="159"/>
      <c r="E88" s="180" t="s">
        <v>104</v>
      </c>
      <c r="F88" s="180" t="s">
        <v>104</v>
      </c>
      <c r="G88" s="159" t="s">
        <v>104</v>
      </c>
      <c r="H88" s="219">
        <v>51.08</v>
      </c>
    </row>
    <row r="89" spans="1:8" ht="24" x14ac:dyDescent="0.25">
      <c r="A89" s="150"/>
      <c r="B89" s="163" t="s">
        <v>23</v>
      </c>
      <c r="C89" s="223"/>
      <c r="D89" s="159"/>
      <c r="E89" s="180" t="s">
        <v>104</v>
      </c>
      <c r="F89" s="180" t="s">
        <v>104</v>
      </c>
      <c r="G89" s="159" t="s">
        <v>104</v>
      </c>
      <c r="H89" s="220">
        <v>0</v>
      </c>
    </row>
    <row r="90" spans="1:8" ht="24" x14ac:dyDescent="0.25">
      <c r="A90" s="150"/>
      <c r="B90" s="163" t="s">
        <v>24</v>
      </c>
      <c r="C90" s="223"/>
      <c r="D90" s="159"/>
      <c r="E90" s="180" t="s">
        <v>104</v>
      </c>
      <c r="F90" s="180" t="s">
        <v>104</v>
      </c>
      <c r="G90" s="159" t="s">
        <v>104</v>
      </c>
      <c r="H90" s="219">
        <v>80.92</v>
      </c>
    </row>
    <row r="91" spans="1:8" ht="24" x14ac:dyDescent="0.25">
      <c r="A91" s="150"/>
      <c r="B91" s="168" t="s">
        <v>25</v>
      </c>
      <c r="C91" s="223"/>
      <c r="D91" s="159"/>
      <c r="E91" s="180" t="s">
        <v>104</v>
      </c>
      <c r="F91" s="180" t="s">
        <v>104</v>
      </c>
      <c r="G91" s="159" t="s">
        <v>104</v>
      </c>
      <c r="H91" s="220"/>
    </row>
    <row r="92" spans="1:8" x14ac:dyDescent="0.25">
      <c r="A92" s="150"/>
      <c r="B92" s="170" t="s">
        <v>26</v>
      </c>
      <c r="C92" s="223"/>
      <c r="D92" s="159"/>
      <c r="E92" s="180" t="s">
        <v>104</v>
      </c>
      <c r="F92" s="180" t="s">
        <v>104</v>
      </c>
      <c r="G92" s="159" t="s">
        <v>104</v>
      </c>
      <c r="H92" s="219">
        <v>7188.19</v>
      </c>
    </row>
    <row r="93" spans="1:8" x14ac:dyDescent="0.25">
      <c r="A93" s="150"/>
      <c r="B93" s="170" t="s">
        <v>27</v>
      </c>
      <c r="C93" s="223"/>
      <c r="D93" s="159"/>
      <c r="E93" s="180" t="s">
        <v>104</v>
      </c>
      <c r="F93" s="180" t="s">
        <v>104</v>
      </c>
      <c r="G93" s="159" t="s">
        <v>104</v>
      </c>
      <c r="H93" s="220">
        <v>0</v>
      </c>
    </row>
    <row r="94" spans="1:8" x14ac:dyDescent="0.25">
      <c r="A94" s="150"/>
      <c r="B94" s="170" t="s">
        <v>28</v>
      </c>
      <c r="C94" s="223"/>
      <c r="D94" s="159"/>
      <c r="E94" s="180" t="s">
        <v>104</v>
      </c>
      <c r="F94" s="180" t="s">
        <v>104</v>
      </c>
      <c r="G94" s="159" t="s">
        <v>104</v>
      </c>
      <c r="H94" s="220">
        <v>0</v>
      </c>
    </row>
    <row r="95" spans="1:8" x14ac:dyDescent="0.25">
      <c r="A95" s="150"/>
      <c r="B95" s="170" t="s">
        <v>29</v>
      </c>
      <c r="C95" s="223"/>
      <c r="D95" s="159"/>
      <c r="E95" s="180" t="s">
        <v>104</v>
      </c>
      <c r="F95" s="180" t="s">
        <v>104</v>
      </c>
      <c r="G95" s="159" t="s">
        <v>104</v>
      </c>
      <c r="H95" s="220">
        <v>0</v>
      </c>
    </row>
    <row r="96" spans="1:8" ht="36" x14ac:dyDescent="0.25">
      <c r="A96" s="150"/>
      <c r="B96" s="170" t="s">
        <v>30</v>
      </c>
      <c r="C96" s="224"/>
      <c r="D96" s="159"/>
      <c r="E96" s="180" t="s">
        <v>104</v>
      </c>
      <c r="F96" s="180" t="s">
        <v>104</v>
      </c>
      <c r="G96" s="225" t="s">
        <v>104</v>
      </c>
      <c r="H96" s="219">
        <v>10721.27</v>
      </c>
    </row>
    <row r="97" spans="1:8" ht="30" x14ac:dyDescent="0.25">
      <c r="A97" s="150"/>
      <c r="B97" s="157" t="s">
        <v>111</v>
      </c>
      <c r="C97" s="222" t="s">
        <v>38</v>
      </c>
      <c r="D97" s="159" t="s">
        <v>54</v>
      </c>
      <c r="E97" s="180" t="s">
        <v>104</v>
      </c>
      <c r="F97" s="180" t="s">
        <v>104</v>
      </c>
      <c r="G97" s="159" t="s">
        <v>104</v>
      </c>
      <c r="H97" s="217">
        <f>H98+H99+H100+H101+H102</f>
        <v>126.58000000000001</v>
      </c>
    </row>
    <row r="98" spans="1:8" ht="24" x14ac:dyDescent="0.25">
      <c r="A98" s="150"/>
      <c r="B98" s="163" t="s">
        <v>20</v>
      </c>
      <c r="C98" s="223"/>
      <c r="D98" s="159"/>
      <c r="E98" s="180" t="s">
        <v>104</v>
      </c>
      <c r="F98" s="180" t="s">
        <v>104</v>
      </c>
      <c r="G98" s="159" t="s">
        <v>104</v>
      </c>
      <c r="H98" s="219">
        <v>55.33</v>
      </c>
    </row>
    <row r="99" spans="1:8" ht="24" x14ac:dyDescent="0.25">
      <c r="A99" s="150"/>
      <c r="B99" s="163" t="s">
        <v>21</v>
      </c>
      <c r="C99" s="223"/>
      <c r="D99" s="159"/>
      <c r="E99" s="180" t="s">
        <v>104</v>
      </c>
      <c r="F99" s="180" t="s">
        <v>104</v>
      </c>
      <c r="G99" s="159" t="s">
        <v>104</v>
      </c>
      <c r="H99" s="220">
        <v>0</v>
      </c>
    </row>
    <row r="100" spans="1:8" x14ac:dyDescent="0.25">
      <c r="A100" s="150"/>
      <c r="B100" s="163" t="s">
        <v>22</v>
      </c>
      <c r="C100" s="223"/>
      <c r="D100" s="159"/>
      <c r="E100" s="180" t="s">
        <v>104</v>
      </c>
      <c r="F100" s="180" t="s">
        <v>104</v>
      </c>
      <c r="G100" s="159" t="s">
        <v>104</v>
      </c>
      <c r="H100" s="219">
        <v>27.57</v>
      </c>
    </row>
    <row r="101" spans="1:8" ht="24" x14ac:dyDescent="0.25">
      <c r="A101" s="150"/>
      <c r="B101" s="163" t="s">
        <v>23</v>
      </c>
      <c r="C101" s="223"/>
      <c r="D101" s="159"/>
      <c r="E101" s="180" t="s">
        <v>104</v>
      </c>
      <c r="F101" s="180" t="s">
        <v>104</v>
      </c>
      <c r="G101" s="159" t="s">
        <v>104</v>
      </c>
      <c r="H101" s="220">
        <v>0</v>
      </c>
    </row>
    <row r="102" spans="1:8" ht="24" x14ac:dyDescent="0.25">
      <c r="A102" s="150"/>
      <c r="B102" s="163" t="s">
        <v>24</v>
      </c>
      <c r="C102" s="223"/>
      <c r="D102" s="159"/>
      <c r="E102" s="180" t="s">
        <v>104</v>
      </c>
      <c r="F102" s="180" t="s">
        <v>104</v>
      </c>
      <c r="G102" s="159" t="s">
        <v>104</v>
      </c>
      <c r="H102" s="219">
        <v>43.68</v>
      </c>
    </row>
    <row r="103" spans="1:8" ht="24" x14ac:dyDescent="0.25">
      <c r="A103" s="150"/>
      <c r="B103" s="168" t="s">
        <v>25</v>
      </c>
      <c r="C103" s="223"/>
      <c r="D103" s="159"/>
      <c r="E103" s="180" t="s">
        <v>104</v>
      </c>
      <c r="F103" s="180" t="s">
        <v>104</v>
      </c>
      <c r="G103" s="159" t="s">
        <v>104</v>
      </c>
      <c r="H103" s="220"/>
    </row>
    <row r="104" spans="1:8" x14ac:dyDescent="0.25">
      <c r="A104" s="150"/>
      <c r="B104" s="170" t="s">
        <v>26</v>
      </c>
      <c r="C104" s="223"/>
      <c r="D104" s="159"/>
      <c r="E104" s="180" t="s">
        <v>104</v>
      </c>
      <c r="F104" s="180" t="s">
        <v>104</v>
      </c>
      <c r="G104" s="159" t="s">
        <v>104</v>
      </c>
      <c r="H104" s="219">
        <v>5284.91</v>
      </c>
    </row>
    <row r="105" spans="1:8" x14ac:dyDescent="0.25">
      <c r="A105" s="150"/>
      <c r="B105" s="170" t="s">
        <v>27</v>
      </c>
      <c r="C105" s="223"/>
      <c r="D105" s="159"/>
      <c r="E105" s="180" t="s">
        <v>104</v>
      </c>
      <c r="F105" s="180" t="s">
        <v>104</v>
      </c>
      <c r="G105" s="159" t="s">
        <v>104</v>
      </c>
      <c r="H105" s="220">
        <v>0</v>
      </c>
    </row>
    <row r="106" spans="1:8" x14ac:dyDescent="0.25">
      <c r="A106" s="150"/>
      <c r="B106" s="170" t="s">
        <v>28</v>
      </c>
      <c r="C106" s="223"/>
      <c r="D106" s="159"/>
      <c r="E106" s="180" t="s">
        <v>104</v>
      </c>
      <c r="F106" s="180" t="s">
        <v>104</v>
      </c>
      <c r="G106" s="159" t="s">
        <v>104</v>
      </c>
      <c r="H106" s="220">
        <v>0</v>
      </c>
    </row>
    <row r="107" spans="1:8" x14ac:dyDescent="0.25">
      <c r="A107" s="150"/>
      <c r="B107" s="170" t="s">
        <v>29</v>
      </c>
      <c r="C107" s="223"/>
      <c r="D107" s="159"/>
      <c r="E107" s="180" t="s">
        <v>104</v>
      </c>
      <c r="F107" s="180" t="s">
        <v>104</v>
      </c>
      <c r="G107" s="159" t="s">
        <v>104</v>
      </c>
      <c r="H107" s="220">
        <v>0</v>
      </c>
    </row>
    <row r="108" spans="1:8" ht="36" x14ac:dyDescent="0.25">
      <c r="A108" s="150"/>
      <c r="B108" s="170" t="s">
        <v>30</v>
      </c>
      <c r="C108" s="224"/>
      <c r="D108" s="159"/>
      <c r="E108" s="180" t="s">
        <v>104</v>
      </c>
      <c r="F108" s="180" t="s">
        <v>104</v>
      </c>
      <c r="G108" s="225" t="s">
        <v>104</v>
      </c>
      <c r="H108" s="220">
        <v>0</v>
      </c>
    </row>
    <row r="109" spans="1:8" s="189" customFormat="1" ht="27" customHeight="1" x14ac:dyDescent="0.25">
      <c r="A109" s="150"/>
      <c r="B109" s="226" t="s">
        <v>39</v>
      </c>
      <c r="C109" s="226"/>
      <c r="D109" s="226"/>
      <c r="E109" s="226"/>
      <c r="F109" s="226"/>
      <c r="G109" s="226"/>
      <c r="H109" s="227"/>
    </row>
    <row r="110" spans="1:8" x14ac:dyDescent="0.25">
      <c r="A110" s="150"/>
      <c r="B110" s="185" t="s">
        <v>91</v>
      </c>
      <c r="C110" s="148"/>
      <c r="D110" s="180"/>
      <c r="E110" s="180"/>
      <c r="F110" s="180"/>
      <c r="G110" s="180"/>
      <c r="H110" s="174"/>
    </row>
    <row r="111" spans="1:8" ht="75" x14ac:dyDescent="0.25">
      <c r="A111" s="150"/>
      <c r="B111" s="157" t="s">
        <v>64</v>
      </c>
      <c r="C111" s="158">
        <v>0.4</v>
      </c>
      <c r="D111" s="180" t="s">
        <v>54</v>
      </c>
      <c r="E111" s="181"/>
      <c r="F111" s="181"/>
      <c r="G111" s="181"/>
      <c r="H111" s="217">
        <f>H112+H113+H114+H115+H116</f>
        <v>3373</v>
      </c>
    </row>
    <row r="112" spans="1:8" ht="24" x14ac:dyDescent="0.25">
      <c r="A112" s="150"/>
      <c r="B112" s="163" t="s">
        <v>20</v>
      </c>
      <c r="C112" s="183"/>
      <c r="D112" s="159" t="s">
        <v>54</v>
      </c>
      <c r="E112" s="180" t="s">
        <v>104</v>
      </c>
      <c r="F112" s="180" t="s">
        <v>104</v>
      </c>
      <c r="G112" s="180" t="s">
        <v>104</v>
      </c>
      <c r="H112" s="219">
        <v>1429</v>
      </c>
    </row>
    <row r="113" spans="1:8" ht="24" x14ac:dyDescent="0.25">
      <c r="A113" s="150"/>
      <c r="B113" s="163" t="s">
        <v>21</v>
      </c>
      <c r="C113" s="183"/>
      <c r="D113" s="159" t="s">
        <v>54</v>
      </c>
      <c r="E113" s="180" t="s">
        <v>104</v>
      </c>
      <c r="F113" s="180" t="s">
        <v>104</v>
      </c>
      <c r="G113" s="180" t="s">
        <v>104</v>
      </c>
      <c r="H113" s="220">
        <v>0</v>
      </c>
    </row>
    <row r="114" spans="1:8" x14ac:dyDescent="0.25">
      <c r="A114" s="150"/>
      <c r="B114" s="163" t="s">
        <v>22</v>
      </c>
      <c r="C114" s="183"/>
      <c r="D114" s="159" t="s">
        <v>54</v>
      </c>
      <c r="E114" s="180" t="s">
        <v>104</v>
      </c>
      <c r="F114" s="180" t="s">
        <v>104</v>
      </c>
      <c r="G114" s="180" t="s">
        <v>104</v>
      </c>
      <c r="H114" s="219">
        <v>863</v>
      </c>
    </row>
    <row r="115" spans="1:8" ht="24" x14ac:dyDescent="0.25">
      <c r="A115" s="150"/>
      <c r="B115" s="163" t="s">
        <v>23</v>
      </c>
      <c r="C115" s="183"/>
      <c r="D115" s="159" t="s">
        <v>54</v>
      </c>
      <c r="E115" s="180" t="s">
        <v>104</v>
      </c>
      <c r="F115" s="180" t="s">
        <v>104</v>
      </c>
      <c r="G115" s="180" t="s">
        <v>104</v>
      </c>
      <c r="H115" s="220">
        <v>0</v>
      </c>
    </row>
    <row r="116" spans="1:8" ht="23.25" customHeight="1" x14ac:dyDescent="0.25">
      <c r="A116" s="150"/>
      <c r="B116" s="163" t="s">
        <v>24</v>
      </c>
      <c r="C116" s="184"/>
      <c r="D116" s="159" t="s">
        <v>54</v>
      </c>
      <c r="E116" s="180" t="s">
        <v>104</v>
      </c>
      <c r="F116" s="180" t="s">
        <v>104</v>
      </c>
      <c r="G116" s="180" t="s">
        <v>104</v>
      </c>
      <c r="H116" s="219">
        <v>1081</v>
      </c>
    </row>
    <row r="117" spans="1:8" x14ac:dyDescent="0.25">
      <c r="A117" s="150"/>
      <c r="B117" s="185" t="s">
        <v>92</v>
      </c>
      <c r="C117" s="148"/>
      <c r="D117" s="180"/>
      <c r="E117" s="180"/>
      <c r="F117" s="180"/>
      <c r="G117" s="180"/>
      <c r="H117" s="174"/>
    </row>
    <row r="118" spans="1:8" ht="75" x14ac:dyDescent="0.25">
      <c r="A118" s="150"/>
      <c r="B118" s="157" t="s">
        <v>64</v>
      </c>
      <c r="C118" s="182">
        <v>0.4</v>
      </c>
      <c r="D118" s="180" t="s">
        <v>54</v>
      </c>
      <c r="E118" s="181"/>
      <c r="F118" s="181"/>
      <c r="G118" s="181"/>
      <c r="H118" s="217">
        <f>H119+H120+H121+H122+H123</f>
        <v>408.1</v>
      </c>
    </row>
    <row r="119" spans="1:8" ht="24" x14ac:dyDescent="0.25">
      <c r="A119" s="150"/>
      <c r="B119" s="163" t="s">
        <v>20</v>
      </c>
      <c r="C119" s="183"/>
      <c r="D119" s="159" t="s">
        <v>54</v>
      </c>
      <c r="E119" s="180" t="s">
        <v>104</v>
      </c>
      <c r="F119" s="180" t="s">
        <v>104</v>
      </c>
      <c r="G119" s="180" t="s">
        <v>104</v>
      </c>
      <c r="H119" s="219">
        <v>172.6</v>
      </c>
    </row>
    <row r="120" spans="1:8" ht="24" x14ac:dyDescent="0.25">
      <c r="A120" s="150"/>
      <c r="B120" s="163" t="s">
        <v>21</v>
      </c>
      <c r="C120" s="183"/>
      <c r="D120" s="159" t="s">
        <v>54</v>
      </c>
      <c r="E120" s="180" t="s">
        <v>104</v>
      </c>
      <c r="F120" s="180" t="s">
        <v>104</v>
      </c>
      <c r="G120" s="180" t="s">
        <v>104</v>
      </c>
      <c r="H120" s="220">
        <v>0</v>
      </c>
    </row>
    <row r="121" spans="1:8" x14ac:dyDescent="0.25">
      <c r="A121" s="150"/>
      <c r="B121" s="163" t="s">
        <v>22</v>
      </c>
      <c r="C121" s="183"/>
      <c r="D121" s="159" t="s">
        <v>54</v>
      </c>
      <c r="E121" s="180" t="s">
        <v>104</v>
      </c>
      <c r="F121" s="180" t="s">
        <v>104</v>
      </c>
      <c r="G121" s="180" t="s">
        <v>104</v>
      </c>
      <c r="H121" s="219">
        <v>104.5</v>
      </c>
    </row>
    <row r="122" spans="1:8" ht="24" x14ac:dyDescent="0.25">
      <c r="A122" s="150"/>
      <c r="B122" s="163" t="s">
        <v>23</v>
      </c>
      <c r="C122" s="183"/>
      <c r="D122" s="159" t="s">
        <v>54</v>
      </c>
      <c r="E122" s="180" t="s">
        <v>104</v>
      </c>
      <c r="F122" s="180" t="s">
        <v>104</v>
      </c>
      <c r="G122" s="180" t="s">
        <v>104</v>
      </c>
      <c r="H122" s="220">
        <v>0</v>
      </c>
    </row>
    <row r="123" spans="1:8" ht="23.25" customHeight="1" x14ac:dyDescent="0.25">
      <c r="A123" s="150"/>
      <c r="B123" s="163" t="s">
        <v>24</v>
      </c>
      <c r="C123" s="184"/>
      <c r="D123" s="159" t="s">
        <v>54</v>
      </c>
      <c r="E123" s="180" t="s">
        <v>104</v>
      </c>
      <c r="F123" s="180" t="s">
        <v>104</v>
      </c>
      <c r="G123" s="180" t="s">
        <v>104</v>
      </c>
      <c r="H123" s="219">
        <v>131</v>
      </c>
    </row>
    <row r="124" spans="1:8" x14ac:dyDescent="0.25">
      <c r="A124" s="150"/>
      <c r="B124" s="185" t="s">
        <v>92</v>
      </c>
      <c r="C124" s="148"/>
      <c r="D124" s="180"/>
      <c r="E124" s="180"/>
      <c r="F124" s="180"/>
      <c r="G124" s="180"/>
      <c r="H124" s="174"/>
    </row>
    <row r="125" spans="1:8" ht="75" x14ac:dyDescent="0.25">
      <c r="A125" s="150"/>
      <c r="B125" s="157" t="s">
        <v>64</v>
      </c>
      <c r="C125" s="228" t="s">
        <v>108</v>
      </c>
      <c r="D125" s="180" t="s">
        <v>54</v>
      </c>
      <c r="E125" s="181"/>
      <c r="F125" s="181"/>
      <c r="G125" s="181"/>
      <c r="H125" s="217">
        <f>H126+H127+H128+H129+H130</f>
        <v>452</v>
      </c>
    </row>
    <row r="126" spans="1:8" ht="24" x14ac:dyDescent="0.25">
      <c r="A126" s="150"/>
      <c r="B126" s="163" t="s">
        <v>20</v>
      </c>
      <c r="C126" s="229"/>
      <c r="D126" s="159" t="s">
        <v>54</v>
      </c>
      <c r="E126" s="180" t="s">
        <v>104</v>
      </c>
      <c r="F126" s="180" t="s">
        <v>104</v>
      </c>
      <c r="G126" s="180" t="s">
        <v>104</v>
      </c>
      <c r="H126" s="219">
        <v>172</v>
      </c>
    </row>
    <row r="127" spans="1:8" ht="24" x14ac:dyDescent="0.25">
      <c r="A127" s="150"/>
      <c r="B127" s="163" t="s">
        <v>21</v>
      </c>
      <c r="C127" s="229"/>
      <c r="D127" s="159" t="s">
        <v>54</v>
      </c>
      <c r="E127" s="180" t="s">
        <v>104</v>
      </c>
      <c r="F127" s="180" t="s">
        <v>104</v>
      </c>
      <c r="G127" s="180" t="s">
        <v>104</v>
      </c>
      <c r="H127" s="220">
        <v>0</v>
      </c>
    </row>
    <row r="128" spans="1:8" x14ac:dyDescent="0.25">
      <c r="A128" s="150"/>
      <c r="B128" s="163" t="s">
        <v>22</v>
      </c>
      <c r="C128" s="229"/>
      <c r="D128" s="159" t="s">
        <v>54</v>
      </c>
      <c r="E128" s="180" t="s">
        <v>104</v>
      </c>
      <c r="F128" s="180" t="s">
        <v>104</v>
      </c>
      <c r="G128" s="180" t="s">
        <v>104</v>
      </c>
      <c r="H128" s="219">
        <v>133</v>
      </c>
    </row>
    <row r="129" spans="1:8" ht="24" x14ac:dyDescent="0.25">
      <c r="A129" s="150"/>
      <c r="B129" s="163" t="s">
        <v>23</v>
      </c>
      <c r="C129" s="229"/>
      <c r="D129" s="159" t="s">
        <v>54</v>
      </c>
      <c r="E129" s="180" t="s">
        <v>104</v>
      </c>
      <c r="F129" s="180" t="s">
        <v>104</v>
      </c>
      <c r="G129" s="180" t="s">
        <v>104</v>
      </c>
      <c r="H129" s="220">
        <v>0</v>
      </c>
    </row>
    <row r="130" spans="1:8" ht="23.25" customHeight="1" x14ac:dyDescent="0.25">
      <c r="A130" s="150"/>
      <c r="B130" s="163" t="s">
        <v>24</v>
      </c>
      <c r="C130" s="230"/>
      <c r="D130" s="159" t="s">
        <v>54</v>
      </c>
      <c r="E130" s="180" t="s">
        <v>104</v>
      </c>
      <c r="F130" s="180" t="s">
        <v>104</v>
      </c>
      <c r="G130" s="180" t="s">
        <v>104</v>
      </c>
      <c r="H130" s="219">
        <v>147</v>
      </c>
    </row>
    <row r="131" spans="1:8" x14ac:dyDescent="0.25">
      <c r="A131" s="150"/>
      <c r="B131" s="185" t="s">
        <v>112</v>
      </c>
      <c r="C131" s="148"/>
      <c r="D131" s="180"/>
      <c r="E131" s="180"/>
      <c r="F131" s="180"/>
      <c r="G131" s="180"/>
      <c r="H131" s="174"/>
    </row>
    <row r="132" spans="1:8" ht="75" x14ac:dyDescent="0.25">
      <c r="A132" s="150"/>
      <c r="B132" s="157" t="s">
        <v>64</v>
      </c>
      <c r="C132" s="228" t="s">
        <v>106</v>
      </c>
      <c r="D132" s="180" t="s">
        <v>54</v>
      </c>
      <c r="E132" s="181"/>
      <c r="F132" s="181"/>
      <c r="G132" s="181"/>
      <c r="H132" s="217">
        <f>H133+H134+H135+H136+H137</f>
        <v>95.53</v>
      </c>
    </row>
    <row r="133" spans="1:8" ht="24" x14ac:dyDescent="0.25">
      <c r="A133" s="150"/>
      <c r="B133" s="163" t="s">
        <v>20</v>
      </c>
      <c r="C133" s="229"/>
      <c r="D133" s="159" t="s">
        <v>54</v>
      </c>
      <c r="E133" s="180" t="s">
        <v>104</v>
      </c>
      <c r="F133" s="180" t="s">
        <v>104</v>
      </c>
      <c r="G133" s="180" t="s">
        <v>104</v>
      </c>
      <c r="H133" s="219">
        <v>40.47</v>
      </c>
    </row>
    <row r="134" spans="1:8" ht="24" x14ac:dyDescent="0.25">
      <c r="A134" s="150"/>
      <c r="B134" s="163" t="s">
        <v>21</v>
      </c>
      <c r="C134" s="229"/>
      <c r="D134" s="159" t="s">
        <v>54</v>
      </c>
      <c r="E134" s="180" t="s">
        <v>104</v>
      </c>
      <c r="F134" s="180" t="s">
        <v>104</v>
      </c>
      <c r="G134" s="180" t="s">
        <v>104</v>
      </c>
      <c r="H134" s="220">
        <v>0</v>
      </c>
    </row>
    <row r="135" spans="1:8" x14ac:dyDescent="0.25">
      <c r="A135" s="150"/>
      <c r="B135" s="163" t="s">
        <v>22</v>
      </c>
      <c r="C135" s="229"/>
      <c r="D135" s="159" t="s">
        <v>54</v>
      </c>
      <c r="E135" s="180" t="s">
        <v>104</v>
      </c>
      <c r="F135" s="180" t="s">
        <v>104</v>
      </c>
      <c r="G135" s="180" t="s">
        <v>104</v>
      </c>
      <c r="H135" s="219">
        <v>24.45</v>
      </c>
    </row>
    <row r="136" spans="1:8" ht="24" x14ac:dyDescent="0.25">
      <c r="A136" s="150"/>
      <c r="B136" s="163" t="s">
        <v>23</v>
      </c>
      <c r="C136" s="229"/>
      <c r="D136" s="159" t="s">
        <v>54</v>
      </c>
      <c r="E136" s="180" t="s">
        <v>104</v>
      </c>
      <c r="F136" s="180" t="s">
        <v>104</v>
      </c>
      <c r="G136" s="180" t="s">
        <v>104</v>
      </c>
      <c r="H136" s="220">
        <v>0</v>
      </c>
    </row>
    <row r="137" spans="1:8" ht="23.25" customHeight="1" x14ac:dyDescent="0.25">
      <c r="A137" s="150"/>
      <c r="B137" s="163" t="s">
        <v>24</v>
      </c>
      <c r="C137" s="230"/>
      <c r="D137" s="159" t="s">
        <v>54</v>
      </c>
      <c r="E137" s="180" t="s">
        <v>104</v>
      </c>
      <c r="F137" s="180" t="s">
        <v>104</v>
      </c>
      <c r="G137" s="180" t="s">
        <v>104</v>
      </c>
      <c r="H137" s="219">
        <v>30.61</v>
      </c>
    </row>
    <row r="138" spans="1:8" x14ac:dyDescent="0.25">
      <c r="A138" s="150"/>
      <c r="B138" s="185" t="s">
        <v>112</v>
      </c>
      <c r="C138" s="148"/>
      <c r="D138" s="180"/>
      <c r="E138" s="180"/>
      <c r="F138" s="180"/>
      <c r="G138" s="180"/>
      <c r="H138" s="174"/>
    </row>
    <row r="139" spans="1:8" ht="75" x14ac:dyDescent="0.25">
      <c r="A139" s="150"/>
      <c r="B139" s="157" t="s">
        <v>64</v>
      </c>
      <c r="C139" s="228" t="s">
        <v>108</v>
      </c>
      <c r="D139" s="180" t="s">
        <v>54</v>
      </c>
      <c r="E139" s="181"/>
      <c r="F139" s="181"/>
      <c r="G139" s="181"/>
      <c r="H139" s="217">
        <f>H140+H141+H142+H143+H144</f>
        <v>113</v>
      </c>
    </row>
    <row r="140" spans="1:8" ht="24" x14ac:dyDescent="0.25">
      <c r="A140" s="150"/>
      <c r="B140" s="163" t="s">
        <v>20</v>
      </c>
      <c r="C140" s="229"/>
      <c r="D140" s="159" t="s">
        <v>54</v>
      </c>
      <c r="E140" s="180" t="s">
        <v>104</v>
      </c>
      <c r="F140" s="180" t="s">
        <v>104</v>
      </c>
      <c r="G140" s="180" t="s">
        <v>104</v>
      </c>
      <c r="H140" s="219">
        <v>43</v>
      </c>
    </row>
    <row r="141" spans="1:8" ht="24" x14ac:dyDescent="0.25">
      <c r="A141" s="150"/>
      <c r="B141" s="163" t="s">
        <v>21</v>
      </c>
      <c r="C141" s="229"/>
      <c r="D141" s="159" t="s">
        <v>54</v>
      </c>
      <c r="E141" s="180" t="s">
        <v>104</v>
      </c>
      <c r="F141" s="180" t="s">
        <v>104</v>
      </c>
      <c r="G141" s="180" t="s">
        <v>104</v>
      </c>
      <c r="H141" s="220">
        <v>0</v>
      </c>
    </row>
    <row r="142" spans="1:8" x14ac:dyDescent="0.25">
      <c r="A142" s="150"/>
      <c r="B142" s="163" t="s">
        <v>22</v>
      </c>
      <c r="C142" s="229"/>
      <c r="D142" s="159" t="s">
        <v>54</v>
      </c>
      <c r="E142" s="180" t="s">
        <v>104</v>
      </c>
      <c r="F142" s="180" t="s">
        <v>104</v>
      </c>
      <c r="G142" s="180" t="s">
        <v>104</v>
      </c>
      <c r="H142" s="219">
        <v>33</v>
      </c>
    </row>
    <row r="143" spans="1:8" ht="24" x14ac:dyDescent="0.25">
      <c r="A143" s="150"/>
      <c r="B143" s="163" t="s">
        <v>23</v>
      </c>
      <c r="C143" s="229"/>
      <c r="D143" s="159" t="s">
        <v>54</v>
      </c>
      <c r="E143" s="180" t="s">
        <v>104</v>
      </c>
      <c r="F143" s="180" t="s">
        <v>104</v>
      </c>
      <c r="G143" s="180" t="s">
        <v>104</v>
      </c>
      <c r="H143" s="220">
        <v>0</v>
      </c>
    </row>
    <row r="144" spans="1:8" ht="23.25" customHeight="1" x14ac:dyDescent="0.25">
      <c r="A144" s="150"/>
      <c r="B144" s="163" t="s">
        <v>24</v>
      </c>
      <c r="C144" s="230"/>
      <c r="D144" s="159" t="s">
        <v>54</v>
      </c>
      <c r="E144" s="180" t="s">
        <v>104</v>
      </c>
      <c r="F144" s="180" t="s">
        <v>104</v>
      </c>
      <c r="G144" s="180" t="s">
        <v>104</v>
      </c>
      <c r="H144" s="219">
        <v>37</v>
      </c>
    </row>
    <row r="145" spans="1:8" x14ac:dyDescent="0.25">
      <c r="A145" s="150"/>
      <c r="B145" s="185" t="s">
        <v>113</v>
      </c>
      <c r="C145" s="148"/>
      <c r="D145" s="180"/>
      <c r="E145" s="180"/>
      <c r="F145" s="180"/>
      <c r="G145" s="180"/>
      <c r="H145" s="174"/>
    </row>
    <row r="146" spans="1:8" ht="75" x14ac:dyDescent="0.25">
      <c r="A146" s="150"/>
      <c r="B146" s="157" t="s">
        <v>64</v>
      </c>
      <c r="C146" s="228" t="s">
        <v>108</v>
      </c>
      <c r="D146" s="180" t="s">
        <v>54</v>
      </c>
      <c r="E146" s="181"/>
      <c r="F146" s="181"/>
      <c r="G146" s="181"/>
      <c r="H146" s="217">
        <f>H147+H148+H149+H150+H151</f>
        <v>104.1</v>
      </c>
    </row>
    <row r="147" spans="1:8" ht="24" x14ac:dyDescent="0.25">
      <c r="A147" s="150"/>
      <c r="B147" s="163" t="s">
        <v>20</v>
      </c>
      <c r="C147" s="229"/>
      <c r="D147" s="159" t="s">
        <v>54</v>
      </c>
      <c r="E147" s="180" t="s">
        <v>104</v>
      </c>
      <c r="F147" s="180" t="s">
        <v>104</v>
      </c>
      <c r="G147" s="180" t="s">
        <v>104</v>
      </c>
      <c r="H147" s="219">
        <v>39.6</v>
      </c>
    </row>
    <row r="148" spans="1:8" ht="24" x14ac:dyDescent="0.25">
      <c r="A148" s="150"/>
      <c r="B148" s="163" t="s">
        <v>21</v>
      </c>
      <c r="C148" s="229"/>
      <c r="D148" s="159" t="s">
        <v>54</v>
      </c>
      <c r="E148" s="180" t="s">
        <v>104</v>
      </c>
      <c r="F148" s="180" t="s">
        <v>104</v>
      </c>
      <c r="G148" s="180" t="s">
        <v>104</v>
      </c>
      <c r="H148" s="220">
        <v>0</v>
      </c>
    </row>
    <row r="149" spans="1:8" x14ac:dyDescent="0.25">
      <c r="A149" s="150"/>
      <c r="B149" s="163" t="s">
        <v>22</v>
      </c>
      <c r="C149" s="229"/>
      <c r="D149" s="159" t="s">
        <v>54</v>
      </c>
      <c r="E149" s="180" t="s">
        <v>104</v>
      </c>
      <c r="F149" s="180" t="s">
        <v>104</v>
      </c>
      <c r="G149" s="180" t="s">
        <v>104</v>
      </c>
      <c r="H149" s="219">
        <v>31</v>
      </c>
    </row>
    <row r="150" spans="1:8" ht="24" x14ac:dyDescent="0.25">
      <c r="A150" s="150"/>
      <c r="B150" s="163" t="s">
        <v>23</v>
      </c>
      <c r="C150" s="229"/>
      <c r="D150" s="159" t="s">
        <v>54</v>
      </c>
      <c r="E150" s="180" t="s">
        <v>104</v>
      </c>
      <c r="F150" s="180" t="s">
        <v>104</v>
      </c>
      <c r="G150" s="180" t="s">
        <v>104</v>
      </c>
      <c r="H150" s="220">
        <v>0</v>
      </c>
    </row>
    <row r="151" spans="1:8" ht="23.25" customHeight="1" x14ac:dyDescent="0.25">
      <c r="A151" s="150"/>
      <c r="B151" s="163" t="s">
        <v>24</v>
      </c>
      <c r="C151" s="230"/>
      <c r="D151" s="159" t="s">
        <v>54</v>
      </c>
      <c r="E151" s="180" t="s">
        <v>104</v>
      </c>
      <c r="F151" s="180" t="s">
        <v>104</v>
      </c>
      <c r="G151" s="180" t="s">
        <v>104</v>
      </c>
      <c r="H151" s="219">
        <v>33.5</v>
      </c>
    </row>
    <row r="152" spans="1:8" ht="75" x14ac:dyDescent="0.25">
      <c r="A152" s="150"/>
      <c r="B152" s="157" t="s">
        <v>64</v>
      </c>
      <c r="C152" s="228" t="s">
        <v>37</v>
      </c>
      <c r="D152" s="180" t="s">
        <v>54</v>
      </c>
      <c r="E152" s="181"/>
      <c r="F152" s="181"/>
      <c r="G152" s="181"/>
      <c r="H152" s="217">
        <f>H153+H154+H155+H156+H157</f>
        <v>234</v>
      </c>
    </row>
    <row r="153" spans="1:8" ht="24" x14ac:dyDescent="0.25">
      <c r="A153" s="150"/>
      <c r="B153" s="163" t="s">
        <v>20</v>
      </c>
      <c r="C153" s="229"/>
      <c r="D153" s="159" t="s">
        <v>54</v>
      </c>
      <c r="E153" s="180" t="s">
        <v>104</v>
      </c>
      <c r="F153" s="180" t="s">
        <v>104</v>
      </c>
      <c r="G153" s="180" t="s">
        <v>104</v>
      </c>
      <c r="H153" s="219">
        <v>102</v>
      </c>
    </row>
    <row r="154" spans="1:8" ht="24" x14ac:dyDescent="0.25">
      <c r="A154" s="150"/>
      <c r="B154" s="163" t="s">
        <v>21</v>
      </c>
      <c r="C154" s="229"/>
      <c r="D154" s="159" t="s">
        <v>54</v>
      </c>
      <c r="E154" s="180" t="s">
        <v>104</v>
      </c>
      <c r="F154" s="180" t="s">
        <v>104</v>
      </c>
      <c r="G154" s="180" t="s">
        <v>104</v>
      </c>
      <c r="H154" s="220">
        <v>0</v>
      </c>
    </row>
    <row r="155" spans="1:8" x14ac:dyDescent="0.25">
      <c r="A155" s="150"/>
      <c r="B155" s="163" t="s">
        <v>22</v>
      </c>
      <c r="C155" s="229"/>
      <c r="D155" s="159" t="s">
        <v>54</v>
      </c>
      <c r="E155" s="180" t="s">
        <v>104</v>
      </c>
      <c r="F155" s="180" t="s">
        <v>104</v>
      </c>
      <c r="G155" s="180" t="s">
        <v>104</v>
      </c>
      <c r="H155" s="219">
        <v>51</v>
      </c>
    </row>
    <row r="156" spans="1:8" ht="24" x14ac:dyDescent="0.25">
      <c r="A156" s="150"/>
      <c r="B156" s="163" t="s">
        <v>23</v>
      </c>
      <c r="C156" s="229"/>
      <c r="D156" s="159" t="s">
        <v>54</v>
      </c>
      <c r="E156" s="180" t="s">
        <v>104</v>
      </c>
      <c r="F156" s="180" t="s">
        <v>104</v>
      </c>
      <c r="G156" s="180" t="s">
        <v>104</v>
      </c>
      <c r="H156" s="220">
        <v>0</v>
      </c>
    </row>
    <row r="157" spans="1:8" ht="23.25" customHeight="1" x14ac:dyDescent="0.25">
      <c r="A157" s="150"/>
      <c r="B157" s="163" t="s">
        <v>24</v>
      </c>
      <c r="C157" s="230"/>
      <c r="D157" s="159" t="s">
        <v>54</v>
      </c>
      <c r="E157" s="180" t="s">
        <v>104</v>
      </c>
      <c r="F157" s="180" t="s">
        <v>104</v>
      </c>
      <c r="G157" s="180" t="s">
        <v>104</v>
      </c>
      <c r="H157" s="219">
        <v>81</v>
      </c>
    </row>
    <row r="158" spans="1:8" ht="75" x14ac:dyDescent="0.25">
      <c r="A158" s="150"/>
      <c r="B158" s="157" t="s">
        <v>64</v>
      </c>
      <c r="C158" s="228" t="s">
        <v>38</v>
      </c>
      <c r="D158" s="180" t="s">
        <v>54</v>
      </c>
      <c r="E158" s="181"/>
      <c r="F158" s="181"/>
      <c r="G158" s="181"/>
      <c r="H158" s="217">
        <f>H159+H160+H161+H162+H163</f>
        <v>127</v>
      </c>
    </row>
    <row r="159" spans="1:8" ht="24" x14ac:dyDescent="0.25">
      <c r="A159" s="150"/>
      <c r="B159" s="163" t="s">
        <v>20</v>
      </c>
      <c r="C159" s="229"/>
      <c r="D159" s="159" t="s">
        <v>54</v>
      </c>
      <c r="E159" s="180" t="s">
        <v>104</v>
      </c>
      <c r="F159" s="180" t="s">
        <v>104</v>
      </c>
      <c r="G159" s="180" t="s">
        <v>104</v>
      </c>
      <c r="H159" s="219">
        <v>55</v>
      </c>
    </row>
    <row r="160" spans="1:8" ht="24" x14ac:dyDescent="0.25">
      <c r="A160" s="150"/>
      <c r="B160" s="163" t="s">
        <v>21</v>
      </c>
      <c r="C160" s="229"/>
      <c r="D160" s="159" t="s">
        <v>54</v>
      </c>
      <c r="E160" s="180" t="s">
        <v>104</v>
      </c>
      <c r="F160" s="180" t="s">
        <v>104</v>
      </c>
      <c r="G160" s="180" t="s">
        <v>104</v>
      </c>
      <c r="H160" s="220">
        <v>0</v>
      </c>
    </row>
    <row r="161" spans="1:8" x14ac:dyDescent="0.25">
      <c r="A161" s="150"/>
      <c r="B161" s="163" t="s">
        <v>22</v>
      </c>
      <c r="C161" s="229"/>
      <c r="D161" s="159" t="s">
        <v>54</v>
      </c>
      <c r="E161" s="180" t="s">
        <v>104</v>
      </c>
      <c r="F161" s="180" t="s">
        <v>104</v>
      </c>
      <c r="G161" s="180" t="s">
        <v>104</v>
      </c>
      <c r="H161" s="219">
        <v>28</v>
      </c>
    </row>
    <row r="162" spans="1:8" ht="24" x14ac:dyDescent="0.25">
      <c r="A162" s="150"/>
      <c r="B162" s="163" t="s">
        <v>23</v>
      </c>
      <c r="C162" s="229"/>
      <c r="D162" s="159" t="s">
        <v>54</v>
      </c>
      <c r="E162" s="180" t="s">
        <v>104</v>
      </c>
      <c r="F162" s="180" t="s">
        <v>104</v>
      </c>
      <c r="G162" s="180" t="s">
        <v>104</v>
      </c>
      <c r="H162" s="220">
        <v>0</v>
      </c>
    </row>
    <row r="163" spans="1:8" ht="23.25" customHeight="1" x14ac:dyDescent="0.25">
      <c r="A163" s="150"/>
      <c r="B163" s="163" t="s">
        <v>24</v>
      </c>
      <c r="C163" s="230"/>
      <c r="D163" s="159" t="s">
        <v>54</v>
      </c>
      <c r="E163" s="180" t="s">
        <v>104</v>
      </c>
      <c r="F163" s="180" t="s">
        <v>104</v>
      </c>
      <c r="G163" s="180" t="s">
        <v>104</v>
      </c>
      <c r="H163" s="219">
        <v>44</v>
      </c>
    </row>
    <row r="164" spans="1:8" ht="45" x14ac:dyDescent="0.25">
      <c r="A164" s="150"/>
      <c r="B164" s="157" t="s">
        <v>114</v>
      </c>
      <c r="C164" s="231">
        <v>0.4</v>
      </c>
      <c r="D164" s="180" t="s">
        <v>43</v>
      </c>
      <c r="E164" s="232"/>
      <c r="F164" s="233"/>
      <c r="G164" s="234"/>
      <c r="H164" s="219">
        <v>345077</v>
      </c>
    </row>
    <row r="165" spans="1:8" ht="45" x14ac:dyDescent="0.25">
      <c r="A165" s="150"/>
      <c r="B165" s="157" t="s">
        <v>114</v>
      </c>
      <c r="C165" s="235" t="s">
        <v>108</v>
      </c>
      <c r="D165" s="180" t="s">
        <v>43</v>
      </c>
      <c r="E165" s="232"/>
      <c r="F165" s="233"/>
      <c r="G165" s="234"/>
      <c r="H165" s="219">
        <v>629104</v>
      </c>
    </row>
    <row r="166" spans="1:8" ht="45" x14ac:dyDescent="0.25">
      <c r="A166" s="150"/>
      <c r="B166" s="157" t="s">
        <v>114</v>
      </c>
      <c r="C166" s="235" t="s">
        <v>37</v>
      </c>
      <c r="D166" s="180" t="s">
        <v>43</v>
      </c>
      <c r="E166" s="232"/>
      <c r="F166" s="233"/>
      <c r="G166" s="234"/>
      <c r="H166" s="219">
        <v>826229</v>
      </c>
    </row>
    <row r="167" spans="1:8" ht="45" x14ac:dyDescent="0.25">
      <c r="A167" s="150"/>
      <c r="B167" s="157" t="s">
        <v>114</v>
      </c>
      <c r="C167" s="235" t="s">
        <v>38</v>
      </c>
      <c r="D167" s="180" t="s">
        <v>43</v>
      </c>
      <c r="E167" s="232"/>
      <c r="F167" s="233"/>
      <c r="G167" s="234"/>
      <c r="H167" s="219">
        <v>1635501</v>
      </c>
    </row>
    <row r="168" spans="1:8" ht="45" x14ac:dyDescent="0.25">
      <c r="A168" s="150"/>
      <c r="B168" s="157" t="s">
        <v>115</v>
      </c>
      <c r="C168" s="235" t="s">
        <v>106</v>
      </c>
      <c r="D168" s="180" t="s">
        <v>43</v>
      </c>
      <c r="E168" s="181"/>
      <c r="F168" s="181"/>
      <c r="G168" s="181"/>
      <c r="H168" s="219">
        <v>537301</v>
      </c>
    </row>
    <row r="169" spans="1:8" ht="45" x14ac:dyDescent="0.25">
      <c r="A169" s="150"/>
      <c r="B169" s="157" t="s">
        <v>115</v>
      </c>
      <c r="C169" s="235" t="s">
        <v>108</v>
      </c>
      <c r="D169" s="180" t="s">
        <v>43</v>
      </c>
      <c r="E169" s="181"/>
      <c r="F169" s="181"/>
      <c r="G169" s="181"/>
      <c r="H169" s="219">
        <v>1188354</v>
      </c>
    </row>
    <row r="170" spans="1:8" ht="45" x14ac:dyDescent="0.25">
      <c r="A170" s="150"/>
      <c r="B170" s="157" t="s">
        <v>115</v>
      </c>
      <c r="C170" s="235" t="s">
        <v>37</v>
      </c>
      <c r="D170" s="180" t="s">
        <v>43</v>
      </c>
      <c r="E170" s="181"/>
      <c r="F170" s="181"/>
      <c r="G170" s="181"/>
      <c r="H170" s="219">
        <v>2251028</v>
      </c>
    </row>
    <row r="171" spans="1:8" ht="45" x14ac:dyDescent="0.25">
      <c r="A171" s="150"/>
      <c r="B171" s="157" t="s">
        <v>115</v>
      </c>
      <c r="C171" s="235" t="s">
        <v>38</v>
      </c>
      <c r="D171" s="180" t="s">
        <v>43</v>
      </c>
      <c r="E171" s="181"/>
      <c r="F171" s="181"/>
      <c r="G171" s="181"/>
      <c r="H171" s="219">
        <v>8258262</v>
      </c>
    </row>
    <row r="172" spans="1:8" ht="30" x14ac:dyDescent="0.25">
      <c r="A172" s="150"/>
      <c r="B172" s="154" t="s">
        <v>116</v>
      </c>
      <c r="C172" s="235" t="s">
        <v>117</v>
      </c>
      <c r="D172" s="180" t="s">
        <v>18</v>
      </c>
      <c r="E172" s="160"/>
      <c r="F172" s="160"/>
      <c r="G172" s="160"/>
      <c r="H172" s="219">
        <v>915</v>
      </c>
    </row>
    <row r="173" spans="1:8" ht="30" x14ac:dyDescent="0.25">
      <c r="A173" s="150"/>
      <c r="B173" s="154" t="s">
        <v>118</v>
      </c>
      <c r="C173" s="235" t="s">
        <v>117</v>
      </c>
      <c r="D173" s="180" t="s">
        <v>18</v>
      </c>
      <c r="E173" s="160"/>
      <c r="F173" s="160"/>
      <c r="G173" s="160"/>
      <c r="H173" s="219">
        <v>3130</v>
      </c>
    </row>
    <row r="174" spans="1:8" ht="30.75" thickBot="1" x14ac:dyDescent="0.3">
      <c r="A174" s="236"/>
      <c r="B174" s="237" t="s">
        <v>118</v>
      </c>
      <c r="C174" s="238" t="s">
        <v>119</v>
      </c>
      <c r="D174" s="239" t="s">
        <v>18</v>
      </c>
      <c r="E174" s="240"/>
      <c r="F174" s="240"/>
      <c r="G174" s="240"/>
      <c r="H174" s="241">
        <v>1858</v>
      </c>
    </row>
    <row r="175" spans="1:8" ht="15.75" x14ac:dyDescent="0.25">
      <c r="A175" s="189"/>
      <c r="B175" s="190"/>
      <c r="C175" s="189"/>
      <c r="D175" s="189"/>
      <c r="E175" s="189"/>
      <c r="F175" s="189"/>
      <c r="G175" s="189"/>
      <c r="H175" s="189"/>
    </row>
    <row r="176" spans="1:8" ht="15.75" x14ac:dyDescent="0.25">
      <c r="A176" s="189" t="s">
        <v>51</v>
      </c>
      <c r="B176" s="190"/>
      <c r="C176" s="189"/>
      <c r="D176" s="189"/>
      <c r="E176" s="189"/>
      <c r="F176" s="189"/>
      <c r="G176" s="189"/>
      <c r="H176" s="189"/>
    </row>
    <row r="177" spans="2:2" x14ac:dyDescent="0.25">
      <c r="B177" s="3"/>
    </row>
    <row r="178" spans="2:2" x14ac:dyDescent="0.25">
      <c r="B178" s="3"/>
    </row>
  </sheetData>
  <mergeCells count="41">
    <mergeCell ref="E166:G166"/>
    <mergeCell ref="E167:G167"/>
    <mergeCell ref="E168:G168"/>
    <mergeCell ref="E169:G169"/>
    <mergeCell ref="E170:G170"/>
    <mergeCell ref="E171:G171"/>
    <mergeCell ref="C152:C157"/>
    <mergeCell ref="E152:G152"/>
    <mergeCell ref="C158:C163"/>
    <mergeCell ref="E158:G158"/>
    <mergeCell ref="E164:G164"/>
    <mergeCell ref="E165:G165"/>
    <mergeCell ref="C132:C137"/>
    <mergeCell ref="E132:G132"/>
    <mergeCell ref="C139:C144"/>
    <mergeCell ref="E139:G139"/>
    <mergeCell ref="C146:C151"/>
    <mergeCell ref="E146:G146"/>
    <mergeCell ref="B109:H109"/>
    <mergeCell ref="C111:C116"/>
    <mergeCell ref="E111:G111"/>
    <mergeCell ref="C118:C123"/>
    <mergeCell ref="E118:G118"/>
    <mergeCell ref="C125:C130"/>
    <mergeCell ref="E125:G125"/>
    <mergeCell ref="A7:H7"/>
    <mergeCell ref="A9:A174"/>
    <mergeCell ref="C13:C24"/>
    <mergeCell ref="C25:C36"/>
    <mergeCell ref="C37:C48"/>
    <mergeCell ref="C49:C60"/>
    <mergeCell ref="C61:C72"/>
    <mergeCell ref="C73:C84"/>
    <mergeCell ref="C85:C96"/>
    <mergeCell ref="C97:C108"/>
    <mergeCell ref="G3:H3"/>
    <mergeCell ref="A4:A5"/>
    <mergeCell ref="B4:C4"/>
    <mergeCell ref="D4:D5"/>
    <mergeCell ref="E4:G4"/>
    <mergeCell ref="H4:H5"/>
  </mergeCells>
  <pageMargins left="0.35433070866141736" right="0.15748031496062992" top="0.35433070866141736" bottom="2.598425196850394" header="0.51181102362204722" footer="0.51181102362204722"/>
  <pageSetup paperSize="9" scale="50" fitToHeight="9" orientation="portrait" horizontalDpi="300" verticalDpi="300" r:id="rId1"/>
  <headerFooter alignWithMargins="0"/>
  <rowBreaks count="2" manualBreakCount="2">
    <brk id="60" max="7" man="1"/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Астраханьэнерго</vt:lpstr>
      <vt:lpstr>Волгоградэнерго</vt:lpstr>
      <vt:lpstr>Калмэнерго</vt:lpstr>
      <vt:lpstr>Ростовэнерго</vt:lpstr>
      <vt:lpstr>Астраханьэнерго!Заголовки_для_печати</vt:lpstr>
      <vt:lpstr>Волгоградэнерго!Заголовки_для_печати</vt:lpstr>
      <vt:lpstr>Ростовэнерго!Заголовки_для_печати</vt:lpstr>
      <vt:lpstr>Астраханьэнерго!Область_печати</vt:lpstr>
      <vt:lpstr>Волгоградэнерго!Область_печати</vt:lpstr>
      <vt:lpstr>Ростовэнерго!Область_печати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2014-10-21T06:31:06Z</dcterms:modified>
</cp:coreProperties>
</file>